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8770" windowHeight="12240"/>
  </bookViews>
  <sheets>
    <sheet name="Лист1" sheetId="1" r:id="rId1"/>
  </sheets>
  <definedNames>
    <definedName name="_xlnm.Print_Area" localSheetId="0">Лист1!$A$1:$P$15</definedName>
  </definedNames>
  <calcPr calcId="145621" refMode="R1C1"/>
</workbook>
</file>

<file path=xl/calcChain.xml><?xml version="1.0" encoding="utf-8"?>
<calcChain xmlns="http://schemas.openxmlformats.org/spreadsheetml/2006/main">
  <c r="N5" i="1" l="1"/>
  <c r="O5" i="1" l="1"/>
  <c r="P5" i="1" s="1"/>
  <c r="P6" i="1" l="1"/>
  <c r="M5" i="1" l="1"/>
  <c r="Q5" i="1"/>
  <c r="J5" i="1"/>
  <c r="K5" i="1" s="1"/>
  <c r="L5" i="1" s="1"/>
  <c r="M7" i="1" l="1"/>
</calcChain>
</file>

<file path=xl/sharedStrings.xml><?xml version="1.0" encoding="utf-8"?>
<sst xmlns="http://schemas.openxmlformats.org/spreadsheetml/2006/main" count="31" uniqueCount="29">
  <si>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</si>
  <si>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</si>
  <si>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</si>
  <si>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</si>
  <si>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</si>
  <si>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</si>
  <si>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</si>
  <si>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</si>
  <si>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</si>
  <si>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</si>
  <si>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</si>
  <si>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</si>
  <si>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</si>
  <si>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</si>
  <si>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>рублей</t>
  </si>
  <si>
    <t>ИТОГО:</t>
  </si>
  <si>
    <t xml:space="preserve">Номер сведений о контракте </t>
  </si>
  <si>
    <t>Применяемый коэффициент</t>
  </si>
  <si>
    <t>Данные реестра контрактов (руб./ед.изм.)</t>
  </si>
  <si>
    <t>Расчёт и обоснование начальной (максимальной) цены контракта</t>
  </si>
  <si>
    <t xml:space="preserve">Поставщик
№ 1     </t>
  </si>
  <si>
    <r>
      <rPr>
        <b/>
        <sz val="10"/>
        <rFont val="Times New Roman"/>
        <family val="1"/>
        <charset val="204"/>
      </rPr>
      <t xml:space="preserve">Поставщик
№ 2       </t>
    </r>
    <r>
      <rPr>
        <b/>
        <sz val="10"/>
        <color rgb="FFFF0000"/>
        <rFont val="Times New Roman"/>
        <family val="1"/>
        <charset val="204"/>
      </rPr>
      <t xml:space="preserve">
              </t>
    </r>
  </si>
  <si>
    <r>
      <rPr>
        <b/>
        <sz val="10"/>
        <rFont val="Times New Roman"/>
        <family val="1"/>
        <charset val="204"/>
      </rPr>
      <t xml:space="preserve">Поставщик                                 № 3    
          </t>
    </r>
    <r>
      <rPr>
        <b/>
        <sz val="10"/>
        <color rgb="FFFF0000"/>
        <rFont val="Times New Roman"/>
        <family val="1"/>
        <charset val="204"/>
      </rPr>
      <t xml:space="preserve">         </t>
    </r>
  </si>
  <si>
    <t>Расчет Н (М) ЦК, ЦКЕП произвел:</t>
  </si>
  <si>
    <t xml:space="preserve">           Расчет Н (М) ЦК, ЦКЕП проверил:</t>
  </si>
  <si>
    <t>Дата</t>
  </si>
  <si>
    <t>усл.ед.</t>
  </si>
  <si>
    <t>Оказание услуг по проверке эффективности работы системы вентиляции рентгенологического (флюрографического) кабинета</t>
  </si>
  <si>
    <t>Вывод: Проведенное исследование на основании предоставленных коммерческих предложений от трех потенциальных Исполнителей:Исполнитель №1-42000,00 руб., Исполнитель №2 – 45000,00  руб., Исполнитель №3 – 46500,00 руб., позволяет определить начальную (максимальную) цену на оказание услуг по проверке  эффективности работы вентиляции в рентгенологическом кабинете , Н(М)ЦК составит 42000,00 руб. Учитывая, что цена контракта, предложенная Исполнителем №1, ниже Н(М)ЦК и цен контрактов, предложенных другими Исполнителями, Государственным заказчиком, на основании пункта 4 части 1 статьи 93 Федерального закона, принято решение о размещении заказа на оказание услуг по проверке  эффективности работы вентиляции в рентгенологическом кабинете  для нужд ФКУ БМТиВС УФСИН России по Волгоградской области, у единственного Исполнителя через Единый агрегатор торговли "Березка" на сумму 42000,00 руб. В ходе закупочной сессии цена контракта составила  _______ руб. При этом цена контракта, заключаемого с единственным исполнителем в лице ____________ (победитель закупочной сессии), составит ______________ (_____________) руб. ___ коп. с учетом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</si>
</sst>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/>
    <xf numFmtId="0" fontId="6" fillId="0" borderId="0" xfId="0" applyFont="1"/>
    <xf numFmtId="0" fontId="9" fillId="0" borderId="0" xfId="0" applyFont="1" applyAlignment="1" applyProtection="1">
      <alignment wrapText="1"/>
      <protection locked="0"/>
    </xf>
    <xf numFmtId="164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4" fillId="0" borderId="3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7" xfId="0" applyNumberFormat="1" applyFont="1" applyFill="1" applyBorder="1" applyAlignment="1" applyProtection="1">
      <alignment horizontal="center" vertical="center"/>
      <protection locked="0"/>
    </xf>
    <xf numFmtId="164" fontId="17" fillId="0" borderId="0" xfId="0" applyNumberFormat="1" applyFont="1" applyFill="1" applyAlignment="1" applyProtection="1">
      <alignment horizontal="center" vertical="center"/>
      <protection locked="0"/>
    </xf>
    <xf numFmtId="0" fontId="9" fillId="0" borderId="7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12" fillId="0" borderId="7" xfId="0" applyFont="1" applyBorder="1" applyAlignment="1" applyProtection="1">
      <alignment horizontal="right" vertical="center" wrapText="1" shrinkToFit="1"/>
      <protection locked="0"/>
    </xf>
    <xf numFmtId="0" fontId="8" fillId="0" borderId="0" xfId="0" applyFont="1" applyBorder="1" applyAlignment="1">
      <alignment horizontal="right" vertical="center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protection locked="0"/>
    </xf>
    <xf numFmtId="0" fontId="1" fillId="0" borderId="9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215153</xdr:colOff>
      <xdr:row>3</xdr:row>
      <xdr:rowOff>1383926</xdr:rowOff>
    </xdr:from>
    <xdr:to>
      <xdr:col>12</xdr:col>
      <xdr:colOff>367553</xdr:colOff>
      <xdr:row>3</xdr:row>
      <xdr:rowOff>1612526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46977" y="28967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8"/>
  <sheetViews>
    <sheetView tabSelected="1" view="pageBreakPreview" zoomScale="85" zoomScaleNormal="85" zoomScaleSheetLayoutView="85" workbookViewId="0">
      <selection activeCell="B10" sqref="B10:D10"/>
    </sheetView>
  </sheetViews>
  <sheetFormatPr defaultRowHeight="15" x14ac:dyDescent="0.25"/>
  <cols>
    <col min="1" max="1" width="7.5703125" customWidth="1"/>
    <col min="2" max="2" width="30.140625" bestFit="1" customWidth="1"/>
    <col min="3" max="3" width="8.42578125" customWidth="1"/>
    <col min="5" max="5" width="14.5703125" customWidth="1"/>
    <col min="6" max="6" width="13.5703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customWidth="1"/>
    <col min="16" max="16" width="12.5703125" customWidth="1"/>
    <col min="17" max="17" width="15.140625" customWidth="1"/>
  </cols>
  <sheetData>
    <row r="1" spans="1:20" s="10" customFormat="1" ht="84.75" customHeight="1" x14ac:dyDescent="0.3">
      <c r="L1" s="56"/>
      <c r="M1" s="56"/>
      <c r="N1" s="56"/>
      <c r="O1" s="56"/>
      <c r="P1" s="56"/>
    </row>
    <row r="2" spans="1:20" s="11" customFormat="1" ht="48" customHeight="1" x14ac:dyDescent="0.3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/>
      <c r="Q2" s="19"/>
      <c r="R2" s="19"/>
      <c r="S2" s="19"/>
    </row>
    <row r="3" spans="1:20" ht="43.5" customHeight="1" x14ac:dyDescent="0.25">
      <c r="A3" s="64" t="s">
        <v>0</v>
      </c>
      <c r="B3" s="66" t="s">
        <v>1</v>
      </c>
      <c r="C3" s="66" t="s">
        <v>2</v>
      </c>
      <c r="D3" s="66" t="s">
        <v>3</v>
      </c>
      <c r="E3" s="61" t="s">
        <v>4</v>
      </c>
      <c r="F3" s="62"/>
      <c r="G3" s="62"/>
      <c r="H3" s="63" t="s">
        <v>18</v>
      </c>
      <c r="I3" s="63"/>
      <c r="J3" s="68" t="s">
        <v>5</v>
      </c>
      <c r="K3" s="68"/>
      <c r="L3" s="68"/>
      <c r="M3" s="69" t="s">
        <v>6</v>
      </c>
      <c r="N3" s="70"/>
      <c r="O3" s="70"/>
      <c r="P3" s="71"/>
    </row>
    <row r="4" spans="1:20" ht="180" customHeight="1" x14ac:dyDescent="0.25">
      <c r="A4" s="65"/>
      <c r="B4" s="67"/>
      <c r="C4" s="67"/>
      <c r="D4" s="67"/>
      <c r="E4" s="36" t="s">
        <v>20</v>
      </c>
      <c r="F4" s="42" t="s">
        <v>21</v>
      </c>
      <c r="G4" s="42" t="s">
        <v>22</v>
      </c>
      <c r="H4" s="20" t="s">
        <v>16</v>
      </c>
      <c r="I4" s="20" t="s">
        <v>17</v>
      </c>
      <c r="J4" s="24" t="s">
        <v>7</v>
      </c>
      <c r="K4" s="24" t="s">
        <v>8</v>
      </c>
      <c r="L4" s="25" t="s">
        <v>9</v>
      </c>
      <c r="M4" s="27" t="s">
        <v>10</v>
      </c>
      <c r="N4" s="26" t="s">
        <v>11</v>
      </c>
      <c r="O4" s="26" t="s">
        <v>12</v>
      </c>
      <c r="P4" s="26" t="s">
        <v>13</v>
      </c>
    </row>
    <row r="5" spans="1:20" ht="66" customHeight="1" x14ac:dyDescent="0.25">
      <c r="A5" s="39">
        <v>1</v>
      </c>
      <c r="B5" s="53" t="s">
        <v>27</v>
      </c>
      <c r="C5" s="39" t="s">
        <v>26</v>
      </c>
      <c r="D5" s="40">
        <v>3</v>
      </c>
      <c r="E5" s="43">
        <v>14000</v>
      </c>
      <c r="F5" s="13">
        <v>15000</v>
      </c>
      <c r="G5" s="13">
        <v>15500</v>
      </c>
      <c r="H5" s="41"/>
      <c r="I5" s="41"/>
      <c r="J5" s="49">
        <f>AVERAGE(E5:I5)</f>
        <v>14833.333333333334</v>
      </c>
      <c r="K5" s="49">
        <f t="shared" ref="K5" si="0">SQRT((SUM(IF(E5&gt;0,POWER(E5-J5,2),0),IF(F5&gt;0,POWER(F5-J5,2),0),IF(G5&gt;0,POWER(G5-J5,2),0),IF(H5&gt;0,POWER(H5-J5,2),0),IF(I5&gt;0,POWER(I5-J5,2),0),))/(COUNTA(E5:I5)-1))</f>
        <v>763.76261582597328</v>
      </c>
      <c r="L5" s="44">
        <f t="shared" ref="L5" si="1">K5/J5*100</f>
        <v>5.1489614550065612</v>
      </c>
      <c r="M5" s="49">
        <f>((D5/COUNTA(E5:I5))*(SUM(E5:I5)))</f>
        <v>44500</v>
      </c>
      <c r="N5" s="52">
        <f>D5*E5</f>
        <v>42000</v>
      </c>
      <c r="O5" s="52">
        <f>N5</f>
        <v>42000</v>
      </c>
      <c r="P5" s="52">
        <f>O5</f>
        <v>42000</v>
      </c>
      <c r="Q5">
        <f t="shared" ref="Q5" si="2">P5*E5</f>
        <v>588000000</v>
      </c>
    </row>
    <row r="6" spans="1:20" ht="17.25" customHeight="1" x14ac:dyDescent="0.25">
      <c r="A6" s="72" t="s">
        <v>15</v>
      </c>
      <c r="B6" s="73"/>
      <c r="C6" s="50"/>
      <c r="D6" s="51"/>
      <c r="E6" s="37"/>
      <c r="F6" s="38"/>
      <c r="G6" s="38"/>
      <c r="H6" s="15"/>
      <c r="I6" s="15"/>
      <c r="J6" s="16"/>
      <c r="K6" s="17"/>
      <c r="L6" s="17"/>
      <c r="M6" s="13"/>
      <c r="N6" s="18"/>
      <c r="O6" s="13"/>
      <c r="P6" s="21">
        <f>P5</f>
        <v>42000</v>
      </c>
      <c r="Q6" s="23"/>
    </row>
    <row r="7" spans="1:20" s="1" customFormat="1" ht="15.75" customHeight="1" x14ac:dyDescent="0.25">
      <c r="A7" s="57" t="s">
        <v>15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22">
        <f>P6</f>
        <v>42000</v>
      </c>
      <c r="N7" s="14" t="s">
        <v>14</v>
      </c>
      <c r="O7" s="12"/>
      <c r="P7" s="12"/>
      <c r="Q7" s="12"/>
    </row>
    <row r="8" spans="1:20" s="4" customFormat="1" ht="91.5" customHeight="1" x14ac:dyDescent="0.2">
      <c r="A8" s="54" t="s">
        <v>28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28"/>
      <c r="R8" s="28"/>
      <c r="S8" s="28"/>
      <c r="T8" s="28"/>
    </row>
    <row r="9" spans="1:20" s="7" customFormat="1" ht="15.75" customHeight="1" x14ac:dyDescent="0.25">
      <c r="A9" s="76"/>
      <c r="B9" s="76"/>
      <c r="C9" s="76"/>
      <c r="D9" s="76"/>
      <c r="E9" s="76"/>
      <c r="F9" s="5"/>
      <c r="G9" s="6"/>
      <c r="H9" s="6"/>
      <c r="I9" s="6"/>
      <c r="J9" s="55"/>
      <c r="K9" s="55"/>
      <c r="L9" s="78"/>
      <c r="M9" s="78"/>
      <c r="N9" s="78"/>
      <c r="O9" s="78"/>
      <c r="P9" s="78"/>
    </row>
    <row r="10" spans="1:20" s="7" customFormat="1" ht="32.25" customHeight="1" x14ac:dyDescent="0.25">
      <c r="A10" s="34"/>
      <c r="B10" s="80" t="s">
        <v>23</v>
      </c>
      <c r="C10" s="80"/>
      <c r="D10" s="80"/>
      <c r="E10" s="3"/>
      <c r="F10" s="5"/>
      <c r="G10" s="45"/>
      <c r="H10" s="6"/>
      <c r="I10" s="6"/>
      <c r="J10" s="9"/>
      <c r="K10" s="29"/>
      <c r="M10" s="35"/>
      <c r="N10" s="74"/>
      <c r="O10" s="74"/>
      <c r="P10" s="74"/>
    </row>
    <row r="11" spans="1:20" s="4" customFormat="1" ht="19.5" customHeight="1" x14ac:dyDescent="0.25">
      <c r="A11" s="75"/>
      <c r="B11" s="75"/>
      <c r="C11" s="75"/>
      <c r="D11" s="8"/>
      <c r="E11" s="3"/>
      <c r="F11" s="5"/>
      <c r="G11" s="46" t="s">
        <v>25</v>
      </c>
      <c r="H11" s="6"/>
      <c r="I11" s="6"/>
      <c r="J11" s="9"/>
      <c r="K11" s="30"/>
      <c r="L11" s="7"/>
      <c r="M11" s="7"/>
      <c r="N11" s="74"/>
      <c r="O11" s="74"/>
      <c r="P11" s="74"/>
      <c r="Q11" s="7"/>
      <c r="R11" s="7"/>
      <c r="S11" s="7"/>
    </row>
    <row r="12" spans="1:20" s="7" customFormat="1" ht="36.75" customHeight="1" x14ac:dyDescent="0.25">
      <c r="A12" s="77" t="s">
        <v>24</v>
      </c>
      <c r="B12" s="77"/>
      <c r="C12" s="77"/>
      <c r="D12" s="77"/>
      <c r="E12" s="77"/>
      <c r="F12" s="31"/>
      <c r="G12" s="47"/>
      <c r="H12" s="31"/>
      <c r="I12" s="31"/>
      <c r="J12" s="31"/>
      <c r="K12" s="31"/>
      <c r="L12" s="79"/>
      <c r="M12" s="79"/>
      <c r="N12" s="79"/>
      <c r="O12" s="79"/>
      <c r="P12" s="79"/>
      <c r="Q12" s="4"/>
      <c r="R12" s="4"/>
      <c r="S12" s="4"/>
    </row>
    <row r="13" spans="1:20" s="4" customFormat="1" ht="15.75" x14ac:dyDescent="0.25">
      <c r="A13" s="32"/>
      <c r="B13" s="33"/>
      <c r="C13" s="32"/>
      <c r="D13" s="32"/>
      <c r="E13" s="32"/>
      <c r="F13" s="32"/>
      <c r="G13" s="48" t="s">
        <v>25</v>
      </c>
      <c r="H13" s="32"/>
      <c r="I13" s="32"/>
      <c r="J13" s="32"/>
      <c r="K13" s="32"/>
      <c r="L13" s="32"/>
      <c r="M13" s="33"/>
      <c r="N13" s="32"/>
      <c r="O13" s="32"/>
      <c r="P13" s="32"/>
      <c r="Q13" s="32"/>
      <c r="R13" s="7"/>
      <c r="S13" s="7"/>
    </row>
    <row r="14" spans="1:20" s="4" customFormat="1" ht="12.75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0" s="1" customFormat="1" ht="15.75" x14ac:dyDescent="0.25">
      <c r="A15" s="2"/>
      <c r="B15" s="2"/>
    </row>
    <row r="16" spans="1:20" s="1" customFormat="1" ht="15.75" x14ac:dyDescent="0.25">
      <c r="A16" s="2"/>
      <c r="B16" s="2"/>
      <c r="E16" s="2"/>
      <c r="F16" s="2"/>
      <c r="G16" s="2"/>
    </row>
    <row r="17" spans="1:7" s="1" customFormat="1" ht="15.75" x14ac:dyDescent="0.25">
      <c r="A17" s="2"/>
      <c r="B17" s="2"/>
      <c r="C17" s="2"/>
      <c r="E17" s="2"/>
      <c r="F17" s="2"/>
      <c r="G17" s="2"/>
    </row>
    <row r="18" spans="1:7" s="1" customFormat="1" x14ac:dyDescent="0.25"/>
    <row r="19" spans="1:7" s="1" customFormat="1" x14ac:dyDescent="0.25"/>
    <row r="20" spans="1:7" s="1" customFormat="1" x14ac:dyDescent="0.25"/>
    <row r="21" spans="1:7" s="1" customFormat="1" x14ac:dyDescent="0.25"/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1:16" s="1" customForma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</sheetData>
  <mergeCells count="22">
    <mergeCell ref="N10:P10"/>
    <mergeCell ref="A11:C11"/>
    <mergeCell ref="N11:P11"/>
    <mergeCell ref="A9:E9"/>
    <mergeCell ref="A12:E12"/>
    <mergeCell ref="L9:P9"/>
    <mergeCell ref="L12:P12"/>
    <mergeCell ref="B10:D10"/>
    <mergeCell ref="A8:P8"/>
    <mergeCell ref="J9:K9"/>
    <mergeCell ref="L1:P1"/>
    <mergeCell ref="A7:L7"/>
    <mergeCell ref="A2:P2"/>
    <mergeCell ref="E3:G3"/>
    <mergeCell ref="H3:I3"/>
    <mergeCell ref="A3:A4"/>
    <mergeCell ref="B3:B4"/>
    <mergeCell ref="C3:C4"/>
    <mergeCell ref="D3:D4"/>
    <mergeCell ref="J3:L3"/>
    <mergeCell ref="M3:P3"/>
    <mergeCell ref="A6:B6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2026-07-28T08:11:23Z</cp:lastPrinted>
  <dcterms:created xsi:type="dcterms:W3CDTF">2014-04-01T09:50:37Z</dcterms:created>
  <dcterms:modified xsi:type="dcterms:W3CDTF">2026-07-28T08:12:14Z</dcterms:modified>
</cp:coreProperties>
</file>