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20" yWindow="150" windowWidth="18960" windowHeight="1174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Лист1!$A$1:$P$55</definedName>
  </definedNames>
  <calcPr calcId="145621"/>
</workbook>
</file>

<file path=xl/calcChain.xml><?xml version="1.0" encoding="utf-8"?>
<calcChain xmlns="http://schemas.openxmlformats.org/spreadsheetml/2006/main">
  <c r="O32" i="1" l="1"/>
  <c r="N44" i="1" l="1"/>
  <c r="N32" i="1" l="1"/>
  <c r="P32" i="1" l="1"/>
  <c r="N45" i="1" l="1"/>
  <c r="C46" i="1" s="1"/>
</calcChain>
</file>

<file path=xl/sharedStrings.xml><?xml version="1.0" encoding="utf-8"?>
<sst xmlns="http://schemas.openxmlformats.org/spreadsheetml/2006/main" count="59" uniqueCount="57">
  <si>
    <t>Средняя цена</t>
  </si>
  <si>
    <t xml:space="preserve">Наименование товара </t>
  </si>
  <si>
    <t>кол-во источников</t>
  </si>
  <si>
    <t>Коэф-ент вариации</t>
  </si>
  <si>
    <t>Среднее квадратичное отклонение</t>
  </si>
  <si>
    <t>№ п/п</t>
  </si>
  <si>
    <t>1. Для определения однородности совокупности значений выявленных цен, используемых в расчете НМЦК, определяем коэффициент вариации.</t>
  </si>
  <si>
    <t>Коэффициент вариации цены определяется по формуле:</t>
  </si>
  <si>
    <t>Квр =</t>
  </si>
  <si>
    <t>Оср</t>
  </si>
  <si>
    <t>х 100, где:</t>
  </si>
  <si>
    <t>Цср</t>
  </si>
  <si>
    <t>Оср - среднее квадратичное отклонение;</t>
  </si>
  <si>
    <t>Цср - средняя арифметическая величина цены единицы товара, работы, услуги</t>
  </si>
  <si>
    <t>Среднее квадратичное отклонение расчитывается по формуле:</t>
  </si>
  <si>
    <t>Оср =</t>
  </si>
  <si>
    <t>n-1</t>
  </si>
  <si>
    <t>, где:</t>
  </si>
  <si>
    <t>n - количество значений, используемых в расчетах</t>
  </si>
  <si>
    <t>VхЦср(к), где:</t>
  </si>
  <si>
    <t>НМЦКрын =</t>
  </si>
  <si>
    <t xml:space="preserve">НМЦКрын - НМЦК, определяемая методом сопоставимых рыночных цен (анализа рынка); </t>
  </si>
  <si>
    <t>V - количество (объем) закупаемого товара</t>
  </si>
  <si>
    <t>применяемых для пересчета цен товара с учетом различий в характеристиках товаров (при необходимости)</t>
  </si>
  <si>
    <t>Цср(к) - средняя арифметическая величина цены единицы товара, скорректированная с учетом коэффициентов (индексов),</t>
  </si>
  <si>
    <t>НМЦК, руб</t>
  </si>
  <si>
    <t>Цена единицы товара</t>
  </si>
  <si>
    <t>Ц1, Ц2, Ц3, Ц4, Ц5 - цена единицы товара, указанная в источниках информации с номерами 1, 2, 3, 4, 5.</t>
  </si>
  <si>
    <t>НМЦК</t>
  </si>
  <si>
    <t>Наименование мероприятий</t>
  </si>
  <si>
    <t>ед.изм.</t>
  </si>
  <si>
    <t>ОБОСНОВАНИЕ НАЧАЛЬНОЙ (МАКСИМАЛЬНОЙ) ЦЕНЫ КОНТРАКТА</t>
  </si>
  <si>
    <t xml:space="preserve">Кратность закупки </t>
  </si>
  <si>
    <t>Квр - коэффициент вариации, %, не должен превышать 33 %;</t>
  </si>
  <si>
    <t xml:space="preserve">государственных и муниципальных нужд" начальная (максимальная) цена Государственного контракта определена и обоснована посредством применения </t>
  </si>
  <si>
    <t>метода сопостовимых рыночных цен (анализа рынка).</t>
  </si>
  <si>
    <t xml:space="preserve">кол-во </t>
  </si>
  <si>
    <t xml:space="preserve">в соответствии с п.6 ст.22 Федерального закона от 05.04.2013 №44-ФЗ "О контрактной системе в сфере закупок товаров,  работ, услуг для обеспечения  </t>
  </si>
  <si>
    <t>2. Для расчетов использованы коммерческие предложения специализированных организаций</t>
  </si>
  <si>
    <t>Цена руб. за 1 ед.</t>
  </si>
  <si>
    <t>№ 1</t>
  </si>
  <si>
    <t>№ 2</t>
  </si>
  <si>
    <t xml:space="preserve">№ 3 </t>
  </si>
  <si>
    <t>шт</t>
  </si>
  <si>
    <t>Приложение № 3</t>
  </si>
  <si>
    <t xml:space="preserve">к Государственному контракту </t>
  </si>
  <si>
    <t>№ _____ "_____"_____________2024 г.</t>
  </si>
  <si>
    <t xml:space="preserve">                       </t>
  </si>
  <si>
    <t>3. НМЦК методом сопоставимых рыночных цен (анализа рынка) определяется по формуле:</t>
  </si>
  <si>
    <r>
      <t>(Ц1-Цср)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>+(Ц2-Цср)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>+(Ц3-Цср)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>+(Ц4-Цср)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>+(Ц5-Цср)</t>
    </r>
    <r>
      <rPr>
        <vertAlign val="superscript"/>
        <sz val="12"/>
        <rFont val="Times New Roman"/>
        <family val="1"/>
        <charset val="204"/>
      </rPr>
      <t>2</t>
    </r>
  </si>
  <si>
    <t>2026</t>
  </si>
  <si>
    <t xml:space="preserve">                                                                                    Старцева  Ю.В.                                                                                             </t>
  </si>
  <si>
    <t>Бензин АИ-92-К5</t>
  </si>
  <si>
    <t>Коэфициент вариации цены не превышает 33,00 % поэтому совокупность значений, используемых в расчёте, принимается однородной. В соответствиисо ст. 22 Закона № 44-ФЗ, в целях применения метода сопостовимых рыночных цен (анализа рынка), использовалась информация о цене товара из коммерческих предложений представленных поставщиками. Расчет производится по минимальной цене из предложенных.</t>
  </si>
  <si>
    <t xml:space="preserve"> сто тридцать  тысяч сто рублей 00 копеек</t>
  </si>
  <si>
    <t xml:space="preserve">С целью закупки  бензина АИ-92-К5 для нужд ФКУ ИК-2 УФСИН России по Смоленской области, </t>
  </si>
  <si>
    <t xml:space="preserve"> Начальник ОМТОУППиСП ЦТАО  капитан внутренней службы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</si>
</sst>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Cyr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.5"/>
      <name val="Times New Roman"/>
      <family val="1"/>
      <charset val="204"/>
    </font>
    <font>
      <u/>
      <sz val="10"/>
      <color indexed="12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2"/>
      <name val="Arial Cyr"/>
      <charset val="204"/>
    </font>
    <font>
      <u/>
      <sz val="12"/>
      <color indexed="12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92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top" wrapText="1"/>
    </xf>
    <xf numFmtId="49" fontId="4" fillId="0" borderId="0" xfId="0" applyNumberFormat="1" applyFont="1" applyAlignment="1">
      <alignment vertical="top"/>
    </xf>
    <xf numFmtId="0" fontId="7" fillId="0" borderId="3" xfId="0" applyFont="1" applyBorder="1"/>
    <xf numFmtId="0" fontId="7" fillId="0" borderId="0" xfId="0" applyFont="1" applyBorder="1"/>
    <xf numFmtId="0" fontId="7" fillId="0" borderId="0" xfId="0" applyFont="1"/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center"/>
    </xf>
    <xf numFmtId="0" fontId="7" fillId="0" borderId="9" xfId="0" applyFont="1" applyBorder="1"/>
    <xf numFmtId="0" fontId="7" fillId="0" borderId="4" xfId="0" applyFont="1" applyBorder="1"/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/>
    <xf numFmtId="0" fontId="7" fillId="0" borderId="0" xfId="0" applyFont="1" applyBorder="1" applyAlignment="1">
      <alignment horizontal="right" vertical="center"/>
    </xf>
    <xf numFmtId="0" fontId="7" fillId="0" borderId="2" xfId="0" applyFont="1" applyBorder="1"/>
    <xf numFmtId="0" fontId="7" fillId="0" borderId="13" xfId="0" applyFont="1" applyBorder="1"/>
    <xf numFmtId="0" fontId="7" fillId="0" borderId="14" xfId="0" applyFont="1" applyBorder="1"/>
    <xf numFmtId="49" fontId="8" fillId="0" borderId="0" xfId="0" applyNumberFormat="1" applyFont="1" applyAlignment="1">
      <alignment vertical="top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10" fillId="0" borderId="0" xfId="0" applyFont="1"/>
    <xf numFmtId="49" fontId="10" fillId="0" borderId="0" xfId="0" applyNumberFormat="1" applyFont="1" applyAlignment="1">
      <alignment horizontal="center" vertical="top" wrapText="1"/>
    </xf>
    <xf numFmtId="49" fontId="8" fillId="0" borderId="0" xfId="0" applyNumberFormat="1" applyFont="1" applyAlignment="1">
      <alignment horizontal="right" vertical="top"/>
    </xf>
    <xf numFmtId="0" fontId="11" fillId="0" borderId="0" xfId="1" applyFont="1" applyAlignment="1" applyProtection="1"/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/>
    </xf>
    <xf numFmtId="4" fontId="8" fillId="0" borderId="3" xfId="0" applyNumberFormat="1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7" fillId="0" borderId="0" xfId="0" applyNumberFormat="1" applyFont="1" applyBorder="1" applyAlignment="1">
      <alignment horizontal="center" vertical="center"/>
    </xf>
    <xf numFmtId="0" fontId="8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2" fontId="8" fillId="0" borderId="0" xfId="0" applyNumberFormat="1" applyFont="1" applyBorder="1" applyAlignment="1">
      <alignment horizontal="center" vertical="center" wrapText="1"/>
    </xf>
    <xf numFmtId="0" fontId="7" fillId="0" borderId="0" xfId="0" applyFont="1" applyAlignment="1"/>
    <xf numFmtId="0" fontId="7" fillId="0" borderId="0" xfId="0" applyFont="1" applyBorder="1" applyAlignment="1">
      <alignment vertical="center" wrapText="1"/>
    </xf>
    <xf numFmtId="2" fontId="7" fillId="0" borderId="0" xfId="0" applyNumberFormat="1" applyFont="1" applyBorder="1" applyAlignment="1">
      <alignment horizontal="center" vertical="center"/>
    </xf>
    <xf numFmtId="2" fontId="8" fillId="0" borderId="0" xfId="0" applyNumberFormat="1" applyFont="1" applyAlignment="1"/>
    <xf numFmtId="0" fontId="8" fillId="0" borderId="0" xfId="0" applyFont="1" applyAlignment="1"/>
    <xf numFmtId="0" fontId="8" fillId="0" borderId="0" xfId="0" applyFont="1"/>
    <xf numFmtId="2" fontId="7" fillId="0" borderId="0" xfId="0" applyNumberFormat="1" applyFont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left" vertic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2" fontId="7" fillId="0" borderId="4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 vertical="top" wrapText="1"/>
    </xf>
    <xf numFmtId="2" fontId="8" fillId="0" borderId="0" xfId="0" applyNumberFormat="1" applyFont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7" fillId="0" borderId="0" xfId="0" applyFont="1" applyFill="1" applyAlignment="1">
      <alignment horizontal="left"/>
    </xf>
    <xf numFmtId="0" fontId="7" fillId="0" borderId="0" xfId="0" applyFont="1" applyAlignment="1">
      <alignment horizontal="left" vertical="center" wrapText="1"/>
    </xf>
    <xf numFmtId="49" fontId="8" fillId="0" borderId="0" xfId="0" applyNumberFormat="1" applyFont="1" applyAlignment="1">
      <alignment horizontal="right" vertical="top"/>
    </xf>
    <xf numFmtId="49" fontId="8" fillId="0" borderId="0" xfId="0" applyNumberFormat="1" applyFont="1" applyAlignment="1">
      <alignment horizontal="center" vertical="top"/>
    </xf>
    <xf numFmtId="0" fontId="7" fillId="0" borderId="0" xfId="0" applyFont="1" applyBorder="1" applyAlignment="1">
      <alignment horizontal="right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18</xdr:row>
      <xdr:rowOff>9525</xdr:rowOff>
    </xdr:from>
    <xdr:to>
      <xdr:col>7</xdr:col>
      <xdr:colOff>0</xdr:colOff>
      <xdr:row>20</xdr:row>
      <xdr:rowOff>9525</xdr:rowOff>
    </xdr:to>
    <xdr:sp macro="" textlink="">
      <xdr:nvSpPr>
        <xdr:cNvPr id="1262" name="Line 1"/>
        <xdr:cNvSpPr>
          <a:spLocks noChangeShapeType="1"/>
        </xdr:cNvSpPr>
      </xdr:nvSpPr>
      <xdr:spPr bwMode="auto">
        <a:xfrm flipH="1">
          <a:off x="4600575" y="2638425"/>
          <a:ext cx="95250" cy="419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19</xdr:row>
      <xdr:rowOff>0</xdr:rowOff>
    </xdr:from>
    <xdr:to>
      <xdr:col>6</xdr:col>
      <xdr:colOff>66675</xdr:colOff>
      <xdr:row>20</xdr:row>
      <xdr:rowOff>19050</xdr:rowOff>
    </xdr:to>
    <xdr:sp macro="" textlink="">
      <xdr:nvSpPr>
        <xdr:cNvPr id="1263" name="Line 2"/>
        <xdr:cNvSpPr>
          <a:spLocks noChangeShapeType="1"/>
        </xdr:cNvSpPr>
      </xdr:nvSpPr>
      <xdr:spPr bwMode="auto">
        <a:xfrm>
          <a:off x="4533900" y="2857500"/>
          <a:ext cx="66675" cy="209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1"/>
  <sheetViews>
    <sheetView tabSelected="1" topLeftCell="A22" workbookViewId="0">
      <selection activeCell="B50" sqref="B50"/>
    </sheetView>
  </sheetViews>
  <sheetFormatPr defaultRowHeight="12.75" x14ac:dyDescent="0.2"/>
  <cols>
    <col min="1" max="1" width="3.140625" customWidth="1"/>
    <col min="2" max="2" width="67.85546875" customWidth="1"/>
    <col min="3" max="3" width="5" customWidth="1"/>
    <col min="4" max="4" width="9.28515625" customWidth="1"/>
    <col min="5" max="5" width="3" customWidth="1"/>
    <col min="6" max="6" width="10.7109375" customWidth="1"/>
    <col min="7" max="7" width="2.42578125" customWidth="1"/>
    <col min="8" max="8" width="9.28515625" customWidth="1"/>
    <col min="9" max="9" width="2.28515625" customWidth="1"/>
    <col min="10" max="10" width="8.5703125" customWidth="1"/>
    <col min="11" max="11" width="2.140625" customWidth="1"/>
    <col min="12" max="12" width="8.42578125" customWidth="1"/>
    <col min="13" max="13" width="6.5703125" customWidth="1"/>
    <col min="14" max="14" width="9.28515625" customWidth="1"/>
    <col min="15" max="15" width="9.7109375" customWidth="1"/>
    <col min="16" max="16" width="10.140625" customWidth="1"/>
    <col min="18" max="18" width="0.7109375" customWidth="1"/>
    <col min="19" max="19" width="8.85546875" customWidth="1"/>
    <col min="20" max="20" width="5.42578125" hidden="1" customWidth="1"/>
    <col min="21" max="25" width="9.140625" hidden="1" customWidth="1"/>
    <col min="26" max="26" width="1.5703125" hidden="1" customWidth="1"/>
    <col min="27" max="27" width="9.140625" hidden="1" customWidth="1"/>
    <col min="28" max="28" width="0.42578125" customWidth="1"/>
    <col min="32" max="32" width="2.28515625" customWidth="1"/>
  </cols>
  <sheetData>
    <row r="1" spans="1:32" ht="3" customHeight="1" x14ac:dyDescent="0.2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75"/>
      <c r="N1" s="75"/>
      <c r="O1" s="75"/>
      <c r="P1" s="75"/>
    </row>
    <row r="2" spans="1:32" ht="15.75" x14ac:dyDescent="0.2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32"/>
    </row>
    <row r="3" spans="1:32" ht="12.75" customHeight="1" x14ac:dyDescent="0.2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80" t="s">
        <v>47</v>
      </c>
      <c r="N3" s="80"/>
      <c r="O3" s="80"/>
      <c r="P3" s="80"/>
    </row>
    <row r="4" spans="1:32" ht="21.75" customHeight="1" x14ac:dyDescent="0.25">
      <c r="A4" s="54" t="s">
        <v>31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11"/>
      <c r="Q4" s="3"/>
      <c r="R4" s="28" t="s">
        <v>44</v>
      </c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8"/>
    </row>
    <row r="5" spans="1:32" ht="45" customHeight="1" x14ac:dyDescent="0.25">
      <c r="A5" s="78" t="s">
        <v>55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1"/>
      <c r="R5" s="28" t="s">
        <v>45</v>
      </c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8"/>
    </row>
    <row r="6" spans="1:32" ht="15" customHeight="1" x14ac:dyDescent="0.25">
      <c r="A6" s="15" t="s">
        <v>37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"/>
      <c r="R6" s="28" t="s">
        <v>46</v>
      </c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 t="s">
        <v>50</v>
      </c>
      <c r="AF6" s="8"/>
    </row>
    <row r="7" spans="1:32" ht="12.75" customHeight="1" x14ac:dyDescent="0.25">
      <c r="A7" s="76" t="s">
        <v>34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</row>
    <row r="8" spans="1:32" ht="12" customHeight="1" x14ac:dyDescent="0.25">
      <c r="A8" s="76" t="s">
        <v>35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32" ht="3" customHeight="1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"/>
    </row>
    <row r="10" spans="1:32" ht="15.75" x14ac:dyDescent="0.25">
      <c r="A10" s="16" t="s">
        <v>6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8"/>
      <c r="Q10" s="1"/>
    </row>
    <row r="11" spans="1:32" ht="15.75" x14ac:dyDescent="0.25">
      <c r="A11" s="19" t="s">
        <v>7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20"/>
      <c r="Q11" s="1"/>
    </row>
    <row r="12" spans="1:32" ht="15.75" x14ac:dyDescent="0.25">
      <c r="A12" s="19"/>
      <c r="B12" s="10"/>
      <c r="C12" s="10"/>
      <c r="D12" s="10"/>
      <c r="E12" s="10"/>
      <c r="F12" s="81" t="s">
        <v>8</v>
      </c>
      <c r="G12" s="81"/>
      <c r="H12" s="21" t="s">
        <v>9</v>
      </c>
      <c r="I12" s="55" t="s">
        <v>10</v>
      </c>
      <c r="J12" s="55"/>
      <c r="K12" s="10"/>
      <c r="L12" s="10"/>
      <c r="M12" s="10"/>
      <c r="N12" s="10"/>
      <c r="O12" s="10"/>
      <c r="P12" s="20"/>
      <c r="Q12" s="1"/>
    </row>
    <row r="13" spans="1:32" ht="15.75" x14ac:dyDescent="0.25">
      <c r="A13" s="19"/>
      <c r="B13" s="10"/>
      <c r="C13" s="10"/>
      <c r="D13" s="10"/>
      <c r="E13" s="10"/>
      <c r="F13" s="81"/>
      <c r="G13" s="81"/>
      <c r="H13" s="22" t="s">
        <v>11</v>
      </c>
      <c r="I13" s="55"/>
      <c r="J13" s="55"/>
      <c r="K13" s="10"/>
      <c r="L13" s="10"/>
      <c r="M13" s="10"/>
      <c r="N13" s="10"/>
      <c r="O13" s="10"/>
      <c r="P13" s="20"/>
      <c r="Q13" s="1"/>
    </row>
    <row r="14" spans="1:32" ht="15.75" x14ac:dyDescent="0.25">
      <c r="A14" s="19" t="s">
        <v>33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20"/>
      <c r="Q14" s="1"/>
    </row>
    <row r="15" spans="1:32" ht="14.25" customHeight="1" x14ac:dyDescent="0.25">
      <c r="A15" s="19" t="s">
        <v>12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20"/>
      <c r="Q15" s="1"/>
    </row>
    <row r="16" spans="1:32" ht="13.5" customHeight="1" x14ac:dyDescent="0.25">
      <c r="A16" s="19" t="s">
        <v>13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20"/>
      <c r="Q16" s="1"/>
    </row>
    <row r="17" spans="1:17" ht="9.75" customHeight="1" x14ac:dyDescent="0.25">
      <c r="A17" s="1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20"/>
      <c r="Q17" s="1"/>
    </row>
    <row r="18" spans="1:17" ht="11.25" customHeight="1" x14ac:dyDescent="0.25">
      <c r="A18" s="19" t="s">
        <v>14</v>
      </c>
      <c r="B18" s="10"/>
      <c r="C18" s="10"/>
      <c r="D18" s="10"/>
      <c r="E18" s="10"/>
      <c r="F18" s="10"/>
      <c r="G18" s="10"/>
      <c r="H18" s="23"/>
      <c r="I18" s="23"/>
      <c r="J18" s="23"/>
      <c r="K18" s="23"/>
      <c r="L18" s="23"/>
      <c r="M18" s="23"/>
      <c r="N18" s="23"/>
      <c r="O18" s="10"/>
      <c r="P18" s="20"/>
      <c r="Q18" s="1"/>
    </row>
    <row r="19" spans="1:17" ht="18.75" x14ac:dyDescent="0.25">
      <c r="A19" s="19"/>
      <c r="B19" s="10"/>
      <c r="C19" s="10"/>
      <c r="D19" s="10"/>
      <c r="E19" s="10"/>
      <c r="F19" s="81" t="s">
        <v>15</v>
      </c>
      <c r="G19" s="24"/>
      <c r="H19" s="25" t="s">
        <v>49</v>
      </c>
      <c r="I19" s="25"/>
      <c r="J19" s="25"/>
      <c r="K19" s="25"/>
      <c r="L19" s="25"/>
      <c r="M19" s="25"/>
      <c r="N19" s="25"/>
      <c r="O19" s="55" t="s">
        <v>17</v>
      </c>
      <c r="P19" s="20"/>
      <c r="Q19" s="1"/>
    </row>
    <row r="20" spans="1:17" ht="15.75" x14ac:dyDescent="0.25">
      <c r="A20" s="19"/>
      <c r="B20" s="10"/>
      <c r="C20" s="10"/>
      <c r="D20" s="10"/>
      <c r="E20" s="10"/>
      <c r="F20" s="81"/>
      <c r="G20" s="24"/>
      <c r="H20" s="82" t="s">
        <v>16</v>
      </c>
      <c r="I20" s="82"/>
      <c r="J20" s="82"/>
      <c r="K20" s="82"/>
      <c r="L20" s="82"/>
      <c r="M20" s="82"/>
      <c r="N20" s="82"/>
      <c r="O20" s="55"/>
      <c r="P20" s="20"/>
      <c r="Q20" s="1"/>
    </row>
    <row r="21" spans="1:17" ht="15.75" x14ac:dyDescent="0.25">
      <c r="A21" s="19" t="s">
        <v>27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20"/>
      <c r="Q21" s="1"/>
    </row>
    <row r="22" spans="1:17" ht="15.75" x14ac:dyDescent="0.25">
      <c r="A22" s="19" t="s">
        <v>18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20"/>
      <c r="Q22" s="1"/>
    </row>
    <row r="23" spans="1:17" ht="0.75" customHeight="1" x14ac:dyDescent="0.25">
      <c r="A23" s="19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20"/>
      <c r="Q23" s="1"/>
    </row>
    <row r="24" spans="1:17" ht="15.75" x14ac:dyDescent="0.25">
      <c r="A24" s="26" t="s">
        <v>38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7"/>
      <c r="Q24" s="1"/>
    </row>
    <row r="25" spans="1:17" ht="3" customHeight="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"/>
    </row>
    <row r="26" spans="1:17" ht="0.75" hidden="1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"/>
    </row>
    <row r="27" spans="1:17" ht="15.75" x14ac:dyDescent="0.25">
      <c r="A27" s="11"/>
      <c r="B27" s="77" t="s">
        <v>40</v>
      </c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1"/>
    </row>
    <row r="28" spans="1:17" ht="15.75" x14ac:dyDescent="0.25">
      <c r="A28" s="34"/>
      <c r="B28" s="77" t="s">
        <v>41</v>
      </c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11"/>
      <c r="O28" s="11"/>
      <c r="P28" s="11"/>
      <c r="Q28" s="1"/>
    </row>
    <row r="29" spans="1:17" ht="14.25" customHeight="1" x14ac:dyDescent="0.25">
      <c r="A29" s="34"/>
      <c r="B29" s="70" t="s">
        <v>42</v>
      </c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1"/>
    </row>
    <row r="30" spans="1:17" ht="24" customHeight="1" x14ac:dyDescent="0.25">
      <c r="A30" s="63" t="s">
        <v>5</v>
      </c>
      <c r="B30" s="63" t="s">
        <v>29</v>
      </c>
      <c r="C30" s="83" t="s">
        <v>39</v>
      </c>
      <c r="D30" s="84"/>
      <c r="E30" s="84"/>
      <c r="F30" s="84"/>
      <c r="G30" s="84"/>
      <c r="H30" s="84"/>
      <c r="I30" s="84"/>
      <c r="J30" s="84"/>
      <c r="K30" s="84"/>
      <c r="L30" s="85"/>
      <c r="M30" s="63" t="s">
        <v>2</v>
      </c>
      <c r="N30" s="63" t="s">
        <v>4</v>
      </c>
      <c r="O30" s="63" t="s">
        <v>0</v>
      </c>
      <c r="P30" s="63" t="s">
        <v>3</v>
      </c>
      <c r="Q30" s="1"/>
    </row>
    <row r="31" spans="1:17" ht="15.75" x14ac:dyDescent="0.25">
      <c r="A31" s="64"/>
      <c r="B31" s="64"/>
      <c r="C31" s="65">
        <v>1</v>
      </c>
      <c r="D31" s="66"/>
      <c r="E31" s="65">
        <v>2</v>
      </c>
      <c r="F31" s="66"/>
      <c r="G31" s="65">
        <v>3</v>
      </c>
      <c r="H31" s="66"/>
      <c r="I31" s="65">
        <v>4</v>
      </c>
      <c r="J31" s="66"/>
      <c r="K31" s="65">
        <v>5</v>
      </c>
      <c r="L31" s="66"/>
      <c r="M31" s="64"/>
      <c r="N31" s="64"/>
      <c r="O31" s="64"/>
      <c r="P31" s="64"/>
      <c r="Q31" s="1"/>
    </row>
    <row r="32" spans="1:17" ht="16.5" customHeight="1" x14ac:dyDescent="0.25">
      <c r="A32" s="35">
        <v>1</v>
      </c>
      <c r="B32" s="9" t="s">
        <v>52</v>
      </c>
      <c r="C32" s="36">
        <v>1</v>
      </c>
      <c r="D32" s="37">
        <v>65.05</v>
      </c>
      <c r="E32" s="36">
        <v>1</v>
      </c>
      <c r="F32" s="38">
        <v>65.83</v>
      </c>
      <c r="G32" s="36">
        <v>1</v>
      </c>
      <c r="H32" s="38">
        <v>65.94</v>
      </c>
      <c r="I32" s="36">
        <v>0</v>
      </c>
      <c r="J32" s="37"/>
      <c r="K32" s="36">
        <v>0</v>
      </c>
      <c r="L32" s="37"/>
      <c r="M32" s="35">
        <v>3</v>
      </c>
      <c r="N32" s="35">
        <f>STDEVA(D32,F32,H32)</f>
        <v>0.48521472909767877</v>
      </c>
      <c r="O32" s="39">
        <f>(D32+F32+H32)/3</f>
        <v>65.606666666666669</v>
      </c>
      <c r="P32" s="35">
        <f>N32*100/O32</f>
        <v>0.73958143851896974</v>
      </c>
      <c r="Q32" s="1"/>
    </row>
    <row r="33" spans="1:17" ht="15" customHeight="1" x14ac:dyDescent="0.25">
      <c r="A33" s="41"/>
      <c r="B33" s="10"/>
      <c r="C33" s="42"/>
      <c r="D33" s="43"/>
      <c r="E33" s="42"/>
      <c r="F33" s="43"/>
      <c r="G33" s="42"/>
      <c r="H33" s="43"/>
      <c r="I33" s="42"/>
      <c r="J33" s="44"/>
      <c r="K33" s="42"/>
      <c r="L33" s="44"/>
      <c r="M33" s="45"/>
      <c r="N33" s="45"/>
      <c r="O33" s="46"/>
      <c r="P33" s="45"/>
      <c r="Q33" s="1"/>
    </row>
    <row r="34" spans="1:17" ht="15" customHeight="1" x14ac:dyDescent="0.25">
      <c r="A34" s="41"/>
      <c r="B34" s="10"/>
      <c r="C34" s="42"/>
      <c r="D34" s="43"/>
      <c r="E34" s="42"/>
      <c r="F34" s="43"/>
      <c r="G34" s="42"/>
      <c r="H34" s="43"/>
      <c r="I34" s="42"/>
      <c r="J34" s="44"/>
      <c r="K34" s="42"/>
      <c r="L34" s="44"/>
      <c r="M34" s="45"/>
      <c r="N34" s="45"/>
      <c r="O34" s="46"/>
      <c r="P34" s="45"/>
      <c r="Q34" s="1"/>
    </row>
    <row r="35" spans="1:17" ht="15" customHeight="1" x14ac:dyDescent="0.25">
      <c r="A35" s="29" t="s">
        <v>48</v>
      </c>
      <c r="B35" s="29"/>
      <c r="C35" s="29"/>
      <c r="D35" s="29"/>
      <c r="E35" s="29"/>
      <c r="F35" s="86" t="s">
        <v>20</v>
      </c>
      <c r="G35" s="86"/>
      <c r="H35" s="76" t="s">
        <v>19</v>
      </c>
      <c r="I35" s="76"/>
      <c r="J35" s="76"/>
      <c r="K35" s="29"/>
      <c r="L35" s="29"/>
      <c r="M35" s="29"/>
      <c r="N35" s="29"/>
      <c r="O35" s="29"/>
      <c r="P35" s="11"/>
      <c r="Q35" s="1"/>
    </row>
    <row r="36" spans="1:17" ht="15" customHeight="1" x14ac:dyDescent="0.25">
      <c r="A36" s="29"/>
      <c r="B36" s="29"/>
      <c r="C36" s="29"/>
      <c r="D36" s="29"/>
      <c r="E36" s="29"/>
      <c r="F36" s="86"/>
      <c r="G36" s="86"/>
      <c r="H36" s="76"/>
      <c r="I36" s="76"/>
      <c r="J36" s="76"/>
      <c r="K36" s="29"/>
      <c r="L36" s="29"/>
      <c r="M36" s="29"/>
      <c r="N36" s="29"/>
      <c r="O36" s="29"/>
      <c r="P36" s="11"/>
      <c r="Q36" s="1"/>
    </row>
    <row r="37" spans="1:17" ht="15" customHeight="1" x14ac:dyDescent="0.25">
      <c r="A37" s="11"/>
      <c r="B37" s="11"/>
      <c r="C37" s="11"/>
      <c r="D37" s="11"/>
      <c r="E37" s="11"/>
      <c r="F37" s="86"/>
      <c r="G37" s="86"/>
      <c r="H37" s="76"/>
      <c r="I37" s="76"/>
      <c r="J37" s="76"/>
      <c r="K37" s="11"/>
      <c r="L37" s="47"/>
      <c r="M37" s="11"/>
      <c r="N37" s="11"/>
      <c r="O37" s="11"/>
      <c r="P37" s="11"/>
      <c r="Q37" s="1"/>
    </row>
    <row r="38" spans="1:17" ht="15" customHeight="1" x14ac:dyDescent="0.25">
      <c r="A38" s="11" t="s">
        <v>21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"/>
    </row>
    <row r="39" spans="1:17" ht="15" customHeight="1" x14ac:dyDescent="0.25">
      <c r="A39" s="11" t="s">
        <v>22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"/>
    </row>
    <row r="40" spans="1:17" ht="15" customHeight="1" x14ac:dyDescent="0.25">
      <c r="A40" s="11" t="s">
        <v>24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"/>
    </row>
    <row r="41" spans="1:17" ht="15" customHeight="1" x14ac:dyDescent="0.25">
      <c r="A41" s="11" t="s">
        <v>23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"/>
    </row>
    <row r="42" spans="1:17" ht="15" customHeight="1" x14ac:dyDescent="0.25">
      <c r="A42" s="11"/>
      <c r="B42" s="11"/>
      <c r="C42" s="11"/>
      <c r="D42" s="11"/>
      <c r="E42" s="11"/>
      <c r="F42" s="11"/>
      <c r="G42" s="11"/>
      <c r="H42" s="30"/>
      <c r="I42" s="11"/>
      <c r="J42" s="11"/>
      <c r="K42" s="11"/>
      <c r="L42" s="11"/>
      <c r="M42" s="11"/>
      <c r="N42" s="11"/>
      <c r="O42" s="11"/>
      <c r="P42" s="11"/>
      <c r="Q42" s="1"/>
    </row>
    <row r="43" spans="1:17" ht="25.5" customHeight="1" x14ac:dyDescent="0.25">
      <c r="A43" s="36" t="s">
        <v>5</v>
      </c>
      <c r="B43" s="35" t="s">
        <v>1</v>
      </c>
      <c r="C43" s="71" t="s">
        <v>30</v>
      </c>
      <c r="D43" s="72"/>
      <c r="E43" s="73"/>
      <c r="F43" s="35" t="s">
        <v>36</v>
      </c>
      <c r="G43" s="71" t="s">
        <v>32</v>
      </c>
      <c r="H43" s="73"/>
      <c r="I43" s="65" t="s">
        <v>26</v>
      </c>
      <c r="J43" s="74"/>
      <c r="K43" s="74"/>
      <c r="L43" s="74"/>
      <c r="M43" s="66"/>
      <c r="N43" s="65" t="s">
        <v>25</v>
      </c>
      <c r="O43" s="74"/>
      <c r="P43" s="66"/>
      <c r="Q43" s="1"/>
    </row>
    <row r="44" spans="1:17" ht="20.100000000000001" customHeight="1" x14ac:dyDescent="0.25">
      <c r="A44" s="35">
        <v>1</v>
      </c>
      <c r="B44" s="9" t="s">
        <v>52</v>
      </c>
      <c r="C44" s="87" t="s">
        <v>43</v>
      </c>
      <c r="D44" s="88"/>
      <c r="E44" s="89"/>
      <c r="F44" s="40">
        <v>2000</v>
      </c>
      <c r="G44" s="90">
        <v>1</v>
      </c>
      <c r="H44" s="91"/>
      <c r="I44" s="67">
        <v>65.05</v>
      </c>
      <c r="J44" s="68"/>
      <c r="K44" s="68"/>
      <c r="L44" s="68"/>
      <c r="M44" s="69"/>
      <c r="N44" s="67">
        <f>F44*I44</f>
        <v>130100</v>
      </c>
      <c r="O44" s="68"/>
      <c r="P44" s="69"/>
      <c r="Q44" s="1"/>
    </row>
    <row r="45" spans="1:17" ht="20.100000000000001" customHeight="1" x14ac:dyDescent="0.2">
      <c r="A45" s="45"/>
      <c r="B45" s="48"/>
      <c r="C45" s="45"/>
      <c r="D45" s="45"/>
      <c r="E45" s="45"/>
      <c r="F45" s="45"/>
      <c r="G45" s="45"/>
      <c r="H45" s="45"/>
      <c r="I45" s="49"/>
      <c r="J45" s="49"/>
      <c r="K45" s="49"/>
      <c r="L45" s="49"/>
      <c r="M45" s="49"/>
      <c r="N45" s="58">
        <f>SUM(N44:P44)</f>
        <v>130100</v>
      </c>
      <c r="O45" s="58"/>
      <c r="P45" s="58"/>
    </row>
    <row r="46" spans="1:17" ht="20.100000000000001" customHeight="1" x14ac:dyDescent="0.25">
      <c r="A46" s="10"/>
      <c r="B46" s="13" t="s">
        <v>28</v>
      </c>
      <c r="C46" s="62">
        <f>N45</f>
        <v>130100</v>
      </c>
      <c r="D46" s="62"/>
      <c r="E46" s="50"/>
      <c r="F46" s="54" t="s">
        <v>54</v>
      </c>
      <c r="G46" s="54"/>
      <c r="H46" s="54"/>
      <c r="I46" s="54"/>
      <c r="J46" s="54"/>
      <c r="K46" s="54"/>
      <c r="L46" s="54"/>
      <c r="M46" s="54"/>
      <c r="N46" s="54"/>
      <c r="O46" s="54"/>
      <c r="P46" s="54"/>
    </row>
    <row r="47" spans="1:17" ht="20.100000000000001" customHeight="1" x14ac:dyDescent="0.25">
      <c r="A47" s="10"/>
      <c r="B47" s="13"/>
      <c r="C47" s="13"/>
      <c r="D47" s="50"/>
      <c r="E47" s="51"/>
      <c r="F47" s="51"/>
      <c r="G47" s="51"/>
      <c r="H47" s="51"/>
      <c r="I47" s="51"/>
      <c r="J47" s="51"/>
      <c r="K47" s="51"/>
      <c r="L47" s="51"/>
      <c r="M47" s="51"/>
      <c r="N47" s="52"/>
      <c r="O47" s="52"/>
      <c r="P47" s="53"/>
    </row>
    <row r="48" spans="1:17" ht="54" customHeight="1" x14ac:dyDescent="0.25">
      <c r="A48" s="10"/>
      <c r="B48" s="59" t="s">
        <v>53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</row>
    <row r="49" spans="1:16" ht="42.75" customHeight="1" x14ac:dyDescent="0.25">
      <c r="A49" s="10"/>
      <c r="B49" s="12" t="s">
        <v>56</v>
      </c>
      <c r="C49" s="14"/>
      <c r="D49" s="14"/>
      <c r="E49" s="14"/>
      <c r="F49" s="14"/>
      <c r="G49" s="14"/>
      <c r="H49" s="61" t="s">
        <v>51</v>
      </c>
      <c r="I49" s="61"/>
      <c r="J49" s="61"/>
      <c r="K49" s="61"/>
      <c r="L49" s="61"/>
      <c r="M49" s="61"/>
      <c r="N49" s="61"/>
      <c r="O49" s="61"/>
      <c r="P49" s="61"/>
    </row>
    <row r="50" spans="1:16" ht="17.25" customHeight="1" x14ac:dyDescent="0.25">
      <c r="A50" s="2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</row>
    <row r="51" spans="1:16" ht="15" x14ac:dyDescent="0.25">
      <c r="A51" s="2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</row>
    <row r="52" spans="1:16" ht="15" x14ac:dyDescent="0.25">
      <c r="A52" s="2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</row>
    <row r="53" spans="1:16" ht="15" x14ac:dyDescent="0.25">
      <c r="A53" s="2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</row>
    <row r="54" spans="1:16" ht="15" x14ac:dyDescent="0.25">
      <c r="A54" s="2"/>
      <c r="B54" s="60"/>
      <c r="C54" s="56"/>
      <c r="D54" s="56"/>
      <c r="E54" s="56"/>
      <c r="F54" s="56"/>
      <c r="G54" s="56"/>
      <c r="H54" s="57"/>
      <c r="I54" s="57"/>
      <c r="J54" s="57"/>
      <c r="K54" s="57"/>
      <c r="L54" s="57"/>
      <c r="M54" s="57"/>
      <c r="N54" s="57"/>
      <c r="O54" s="57"/>
      <c r="P54" s="57"/>
    </row>
    <row r="55" spans="1:16" ht="15" x14ac:dyDescent="0.25">
      <c r="A55" s="2"/>
      <c r="B55" s="60"/>
      <c r="C55" s="6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</row>
    <row r="56" spans="1:16" x14ac:dyDescent="0.2">
      <c r="B56" s="60"/>
    </row>
    <row r="57" spans="1:16" x14ac:dyDescent="0.2">
      <c r="B57" s="60"/>
    </row>
    <row r="60" spans="1:16" ht="30.75" customHeight="1" x14ac:dyDescent="0.2"/>
    <row r="68" spans="8:8" x14ac:dyDescent="0.2">
      <c r="H68" s="4"/>
    </row>
    <row r="80" spans="8:8" ht="17.25" customHeight="1" x14ac:dyDescent="0.2"/>
    <row r="81" ht="13.5" customHeight="1" x14ac:dyDescent="0.2"/>
    <row r="82" ht="14.25" customHeight="1" x14ac:dyDescent="0.2"/>
    <row r="83" ht="5.25" customHeight="1" x14ac:dyDescent="0.2"/>
    <row r="84" ht="42" customHeight="1" x14ac:dyDescent="0.2"/>
    <row r="85" ht="42" customHeight="1" x14ac:dyDescent="0.2"/>
    <row r="86" ht="42" customHeight="1" x14ac:dyDescent="0.2"/>
    <row r="87" ht="42" customHeight="1" x14ac:dyDescent="0.2"/>
    <row r="88" ht="42" customHeight="1" x14ac:dyDescent="0.2"/>
    <row r="89" ht="42" customHeight="1" x14ac:dyDescent="0.2"/>
    <row r="90" ht="32.25" customHeight="1" x14ac:dyDescent="0.2"/>
    <row r="91" ht="15" hidden="1" customHeight="1" x14ac:dyDescent="0.2"/>
  </sheetData>
  <mergeCells count="45">
    <mergeCell ref="F35:G37"/>
    <mergeCell ref="H35:J37"/>
    <mergeCell ref="N43:P43"/>
    <mergeCell ref="C44:E44"/>
    <mergeCell ref="I44:M44"/>
    <mergeCell ref="G44:H44"/>
    <mergeCell ref="A30:A31"/>
    <mergeCell ref="P30:P31"/>
    <mergeCell ref="B30:B31"/>
    <mergeCell ref="C30:L30"/>
    <mergeCell ref="O30:O31"/>
    <mergeCell ref="C31:D31"/>
    <mergeCell ref="E31:F31"/>
    <mergeCell ref="I31:J31"/>
    <mergeCell ref="K31:L31"/>
    <mergeCell ref="M30:M31"/>
    <mergeCell ref="M1:P1"/>
    <mergeCell ref="A8:P8"/>
    <mergeCell ref="A4:O4"/>
    <mergeCell ref="A7:P7"/>
    <mergeCell ref="B28:M28"/>
    <mergeCell ref="A5:P5"/>
    <mergeCell ref="A2:O2"/>
    <mergeCell ref="M3:P3"/>
    <mergeCell ref="B27:P27"/>
    <mergeCell ref="F12:G13"/>
    <mergeCell ref="I12:J13"/>
    <mergeCell ref="F19:F20"/>
    <mergeCell ref="H20:N20"/>
    <mergeCell ref="F46:P46"/>
    <mergeCell ref="O19:O20"/>
    <mergeCell ref="C54:G54"/>
    <mergeCell ref="H54:P54"/>
    <mergeCell ref="N45:P45"/>
    <mergeCell ref="B48:P48"/>
    <mergeCell ref="B54:B57"/>
    <mergeCell ref="H49:P49"/>
    <mergeCell ref="C46:D46"/>
    <mergeCell ref="N30:N31"/>
    <mergeCell ref="G31:H31"/>
    <mergeCell ref="N44:P44"/>
    <mergeCell ref="B29:P29"/>
    <mergeCell ref="C43:E43"/>
    <mergeCell ref="G43:H43"/>
    <mergeCell ref="I43:M43"/>
  </mergeCells>
  <phoneticPr fontId="1" type="noConversion"/>
  <pageMargins left="0.19" right="0.92" top="0.19685039370078741" bottom="0.19685039370078741" header="0.19685039370078741" footer="0.19685039370078741"/>
  <pageSetup paperSize="9" scale="8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3"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ПТЦ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Иващенко</dc:creator>
  <cp:lastModifiedBy>Наталья госзакупки</cp:lastModifiedBy>
  <cp:lastPrinted>2026-08-17T11:31:54Z</cp:lastPrinted>
  <dcterms:created xsi:type="dcterms:W3CDTF">2014-01-17T07:20:23Z</dcterms:created>
  <dcterms:modified xsi:type="dcterms:W3CDTF">2026-08-18T05:43:08Z</dcterms:modified>
</cp:coreProperties>
</file>