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Лист2" sheetId="1" r:id="rId1"/>
  </sheets>
  <calcPr calcId="124519"/>
</workbook>
</file>

<file path=xl/calcChain.xml><?xml version="1.0" encoding="utf-8"?>
<calcChain xmlns="http://schemas.openxmlformats.org/spreadsheetml/2006/main">
  <c r="N3" i="1"/>
  <c r="O3" s="1"/>
  <c r="P3" s="1"/>
  <c r="P4" s="1"/>
  <c r="K3"/>
  <c r="L3" s="1"/>
  <c r="M3" s="1"/>
  <c r="Q3" l="1"/>
  <c r="Q4" s="1"/>
</calcChain>
</file>

<file path=xl/sharedStrings.xml><?xml version="1.0" encoding="utf-8"?>
<sst xmlns="http://schemas.openxmlformats.org/spreadsheetml/2006/main" count="26" uniqueCount="26">
  <si>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</si>
  <si>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</si>
  <si>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</si>
  <si>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</si>
  <si>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</si>
  <si>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</si>
  <si>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</si>
  <si>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</si>
  <si>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</si>
  <si>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Поставщик №1 </t>
  </si>
  <si>
    <t xml:space="preserve">Поставщик №2 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</si>
  <si>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</si>
  <si>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</si>
  <si>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</si>
  <si>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</si>
  <si>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8"/>
        <color indexed="64"/>
        <rFont val="Times New Roman"/>
      </rPr>
      <t xml:space="preserve">         (не должен превышать 33%)</t>
    </r>
  </si>
  <si>
    <r>
      <t>Расчет Н(М)ЦК по формуле</t>
    </r>
    <r>
      <rPr>
        <sz val="8"/>
        <color indexed="64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</si>
  <si>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</si>
  <si>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</si>
  <si>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</si>
  <si>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-</t>
  </si>
  <si>
    <t>В результате проведенного расчета Н(М)ЦК, ЦКЕП контракта составила: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</si>
  <si>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</si>
  <si>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ч</t>
  </si>
  <si>
    <t>Работы по окосу дорог общего пользования в границах населенных пунктов в с. Луганское, ж/д ст. Паницкая, с. Сосновка на территории Луганского муниципального образования Красноармейского муниципального района Саратовской области с помощью специализированной техники (трактором МТЗ-82 с навесным оборудованием) согласно калькуляции (Приложение № 1)</t>
  </si>
  <si>
    <t xml:space="preserve">Поставщик                                   №3 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</si>
</sst>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8">
    <font>
      <sz val="11"/>
      <color indexed="64"/>
      <name val="Calibri"/>
    </font>
    <font>
      <b/>
      <sz val="8"/>
      <color indexed="64"/>
      <name val="Times New Roman"/>
    </font>
    <font>
      <sz val="8"/>
      <color indexed="64"/>
      <name val="Times New Roman"/>
    </font>
    <font>
      <sz val="10"/>
      <color indexed="64"/>
      <name val="Times New Roman"/>
    </font>
    <font>
      <sz val="7"/>
      <color indexed="64"/>
      <name val="Times New Roman"/>
    </font>
    <font>
      <b/>
      <i/>
      <sz val="8"/>
      <color indexed="64"/>
      <name val="Times New Roman"/>
    </font>
    <font>
      <i/>
      <sz val="8"/>
      <color indexed="64"/>
      <name val="Times New Roman"/>
    </font>
    <font>
      <sz val="10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/>
    <xf numFmtId="0" fontId="1" fillId="0" borderId="2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0" fontId="1" fillId="0" borderId="5" xfId="0" applyNumberFormat="1" applyFont="1" applyBorder="1" applyAlignment="1">
      <alignment vertical="center"/>
    </xf>
    <xf numFmtId="2" fontId="1" fillId="0" borderId="5" xfId="0" applyNumberFormat="1" applyFont="1" applyBorder="1" applyAlignment="1">
      <alignment vertical="center"/>
    </xf>
    <xf numFmtId="0" fontId="0" fillId="0" borderId="0" xfId="0" applyNumberFormat="1"/>
    <xf numFmtId="0" fontId="7" fillId="0" borderId="0" xfId="0" applyNumberFormat="1" applyFont="1" applyAlignment="1">
      <alignment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37672</xdr:colOff>
      <xdr:row>1</xdr:row>
      <xdr:rowOff>948035</xdr:rowOff>
    </xdr:from>
    <xdr:to>
      <xdr:col>12</xdr:col>
      <xdr:colOff>715016</xdr:colOff>
      <xdr:row>1</xdr:row>
      <xdr:rowOff>1302246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11</xdr:col>
      <xdr:colOff>18975</xdr:colOff>
      <xdr:row>1</xdr:row>
      <xdr:rowOff>927199</xdr:rowOff>
    </xdr:from>
    <xdr:to>
      <xdr:col>11</xdr:col>
      <xdr:colOff>808834</xdr:colOff>
      <xdr:row>1</xdr:row>
      <xdr:rowOff>1364753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1153</xdr:colOff>
      <xdr:row>1</xdr:row>
      <xdr:rowOff>1968996</xdr:rowOff>
    </xdr:from>
    <xdr:to>
      <xdr:col>14</xdr:col>
      <xdr:colOff>19087</xdr:colOff>
      <xdr:row>1</xdr:row>
      <xdr:rowOff>2333625</xdr:rowOff>
    </xdr:to>
    <xdr:pic>
      <xdr:nvPicPr>
        <xdr:cNvPr id="1027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262979</xdr:colOff>
      <xdr:row>1</xdr:row>
      <xdr:rowOff>1396007</xdr:rowOff>
    </xdr:from>
    <xdr:to>
      <xdr:col>13</xdr:col>
      <xdr:colOff>413556</xdr:colOff>
      <xdr:row>1</xdr:row>
      <xdr:rowOff>1625203</xdr:rowOff>
    </xdr:to>
    <xdr:pic>
      <xdr:nvPicPr>
        <xdr:cNvPr id="1028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"/>
  <sheetViews>
    <sheetView tabSelected="1" topLeftCell="A3" workbookViewId="0">
      <selection activeCell="B3" sqref="B3"/>
    </sheetView>
  </sheetViews>
  <sheetFormatPr defaultRowHeight="14.85" customHeight="1"/>
  <cols>
    <col min="1" max="1" width="3.7109375" customWidth="1"/>
    <col min="2" max="2" width="20.28515625" customWidth="1"/>
    <col min="3" max="3" width="10.28515625" customWidth="1"/>
    <col min="4" max="5" width="5.5703125" customWidth="1"/>
    <col min="6" max="6" width="9.85546875" customWidth="1"/>
    <col min="7" max="7" width="11.7109375" customWidth="1"/>
    <col min="8" max="8" width="12.5703125" customWidth="1"/>
    <col min="9" max="10" width="0" hidden="1"/>
    <col min="11" max="11" width="12.7109375" customWidth="1"/>
    <col min="12" max="12" width="12.42578125" customWidth="1"/>
    <col min="13" max="13" width="11.7109375" customWidth="1"/>
    <col min="14" max="14" width="11" customWidth="1"/>
    <col min="15" max="15" width="18.42578125" customWidth="1"/>
    <col min="17" max="17" width="17.5703125" customWidth="1"/>
    <col min="18" max="18" width="23" customWidth="1"/>
  </cols>
  <sheetData>
    <row r="1" spans="1:19" ht="48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18" t="s">
        <v>5</v>
      </c>
      <c r="G1" s="18"/>
      <c r="H1" s="18"/>
      <c r="I1" s="18" t="s">
        <v>6</v>
      </c>
      <c r="J1" s="18"/>
      <c r="K1" s="19" t="s">
        <v>7</v>
      </c>
      <c r="L1" s="19"/>
      <c r="M1" s="19"/>
      <c r="N1" s="20" t="s">
        <v>8</v>
      </c>
      <c r="O1" s="20"/>
      <c r="P1" s="20"/>
      <c r="Q1" s="20"/>
    </row>
    <row r="2" spans="1:19" ht="210" customHeight="1" thickBot="1">
      <c r="A2" s="22"/>
      <c r="B2" s="22"/>
      <c r="C2" s="22"/>
      <c r="D2" s="22"/>
      <c r="E2" s="22"/>
      <c r="F2" s="2" t="s">
        <v>9</v>
      </c>
      <c r="G2" s="2" t="s">
        <v>10</v>
      </c>
      <c r="H2" s="2" t="s">
        <v>25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1" t="s">
        <v>18</v>
      </c>
      <c r="Q2" s="1" t="s">
        <v>19</v>
      </c>
    </row>
    <row r="3" spans="1:19" ht="248.25" customHeight="1" thickBot="1">
      <c r="A3" s="3">
        <v>1</v>
      </c>
      <c r="B3" s="15" t="s">
        <v>24</v>
      </c>
      <c r="C3" s="4"/>
      <c r="D3" s="5" t="s">
        <v>23</v>
      </c>
      <c r="E3" s="5">
        <v>25</v>
      </c>
      <c r="F3" s="16">
        <v>4800</v>
      </c>
      <c r="G3" s="16">
        <v>4800</v>
      </c>
      <c r="H3" s="16">
        <v>4800</v>
      </c>
      <c r="I3" s="6">
        <v>0</v>
      </c>
      <c r="J3" s="6" t="s">
        <v>20</v>
      </c>
      <c r="K3" s="7">
        <f t="shared" ref="K3" si="0">AVERAGE(F3:H3)</f>
        <v>4800</v>
      </c>
      <c r="L3" s="8">
        <f t="shared" ref="L3" si="1">SQRT(((SUM((POWER(H3-K3,2)),(POWER(G3-K3,2)),(POWER(F3-K3,2)))/(COLUMNS(F3:H3)-1))))</f>
        <v>0</v>
      </c>
      <c r="M3" s="8">
        <f t="shared" ref="M3" si="2">L3/K3*100</f>
        <v>0</v>
      </c>
      <c r="N3" s="9">
        <f t="shared" ref="N3" si="3">((E3/3)*(SUM(F3:H3)))</f>
        <v>120000.00000000001</v>
      </c>
      <c r="O3" s="10">
        <f t="shared" ref="O3" si="4">N3/E3</f>
        <v>4800.0000000000009</v>
      </c>
      <c r="P3" s="9">
        <f>ROUNDDOWN(O3,2)</f>
        <v>4800</v>
      </c>
      <c r="Q3" s="9">
        <f t="shared" ref="Q3" si="5">P3*E3</f>
        <v>120000</v>
      </c>
    </row>
    <row r="4" spans="1:19" ht="55.5" customHeight="1">
      <c r="A4" s="21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11"/>
      <c r="L4" s="12"/>
      <c r="M4" s="12"/>
      <c r="N4" s="13"/>
      <c r="O4" s="12"/>
      <c r="P4" s="13">
        <f>SUM(P3:P3)</f>
        <v>4800</v>
      </c>
      <c r="Q4" s="11">
        <f>SUM(Q3:Q3)</f>
        <v>120000</v>
      </c>
      <c r="R4" s="14"/>
      <c r="S4" s="14"/>
    </row>
    <row r="5" spans="1:19" ht="101.25" customHeight="1">
      <c r="A5" s="17" t="s">
        <v>22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7" spans="1:19" ht="57.4" customHeight="1"/>
  </sheetData>
  <mergeCells count="11">
    <mergeCell ref="A5:Q5"/>
    <mergeCell ref="F1:H1"/>
    <mergeCell ref="I1:J1"/>
    <mergeCell ref="K1:M1"/>
    <mergeCell ref="N1:Q1"/>
    <mergeCell ref="A4:J4"/>
    <mergeCell ref="A1:A2"/>
    <mergeCell ref="B1:B2"/>
    <mergeCell ref="C1:C2"/>
    <mergeCell ref="D1:D2"/>
    <mergeCell ref="E1:E2"/>
  </mergeCells>
  <pageMargins left="0.7" right="0.7" top="0.75" bottom="0.75" header="0.51180599999999998" footer="0.51180599999999998"/>
  <pageSetup paperSize="9" scale="7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Луганское МО</cp:lastModifiedBy>
  <cp:revision>12</cp:revision>
  <cp:lastPrinted>2026-05-21T11:17:49Z</cp:lastPrinted>
  <dcterms:created xsi:type="dcterms:W3CDTF">2014-01-15T18:15:00Z</dcterms:created>
  <dcterms:modified xsi:type="dcterms:W3CDTF">2026-05-25T04:37:24Z</dcterms:modified>
</cp:coreProperties>
</file>