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0.20\InstituteStorage\Documents\Контрактная служба\2026\Ед. пост 44-ФЗ\61 Поставка шаров для выпускного\"/>
    </mc:Choice>
  </mc:AlternateContent>
  <bookViews>
    <workbookView xWindow="0" yWindow="0" windowWidth="28800" windowHeight="12300"/>
  </bookViews>
  <sheets>
    <sheet name="Приложение1" sheetId="1" r:id="rId1"/>
  </sheets>
  <definedNames>
    <definedName name="_xlnm.Print_Area" localSheetId="0">Приложение1!$B$1:$O$8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N6" i="1" s="1"/>
  <c r="O6" i="1" s="1"/>
  <c r="I7" i="1"/>
  <c r="N7" i="1" s="1"/>
  <c r="O7" i="1" s="1"/>
  <c r="J6" i="1" l="1"/>
  <c r="K6" i="1" s="1"/>
  <c r="J7" i="1"/>
  <c r="K7" i="1" s="1"/>
  <c r="O8" i="1"/>
</calcChain>
</file>

<file path=xl/sharedStrings.xml><?xml version="1.0" encoding="utf-8"?>
<sst xmlns="http://schemas.openxmlformats.org/spreadsheetml/2006/main" count="32" uniqueCount="30">
  <si>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</si>
  <si>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</si>
  <si>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</si>
  <si>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</si>
  <si>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</si>
  <si>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</si>
  <si>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</si>
  <si>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</si>
  <si>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</si>
  <si>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</si>
  <si>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</si>
  <si>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</si>
  <si>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 xml:space="preserve">Ед. изм </t>
  </si>
  <si>
    <t>Наименование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</si>
  <si>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</si>
  <si>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</si>
  <si>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</si>
  <si>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</si>
  <si>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</si>
  <si>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</si>
  <si>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 xml:space="preserve">             (подпись)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</si>
  <si>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</si>
  <si>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</si>
  <si>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</si>
  <si>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t>Кол-во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</si>
  <si>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были направлены запросы ценовой информации 3-м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</si>
  <si>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Главный специалист отдела снабжения</t>
  </si>
  <si>
    <t>Прокофьева О.А.</t>
  </si>
  <si>
    <t>Изделие из шаров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</si>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</sst>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1" applyFont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95253</xdr:colOff>
      <xdr:row>4</xdr:row>
      <xdr:rowOff>1343025</xdr:rowOff>
    </xdr:from>
    <xdr:to>
      <xdr:col>10</xdr:col>
      <xdr:colOff>866775</xdr:colOff>
      <xdr:row>5</xdr:row>
      <xdr:rowOff>29850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2678" y="3581400"/>
          <a:ext cx="771522" cy="46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1228725</xdr:rowOff>
    </xdr:from>
    <xdr:to>
      <xdr:col>9</xdr:col>
      <xdr:colOff>1000125</xdr:colOff>
      <xdr:row>4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8725" y="34671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zoomScaleSheetLayoutView="75" workbookViewId="0">
      <selection activeCell="E7" sqref="E7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2.1406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6" ht="15" customHeight="1" x14ac:dyDescent="0.25"/>
    <row r="2" spans="1:16" ht="20.25" customHeight="1" x14ac:dyDescent="0.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ht="102" customHeight="1" x14ac:dyDescent="0.25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ht="39" customHeight="1" x14ac:dyDescent="0.25">
      <c r="A4" s="29" t="s">
        <v>0</v>
      </c>
      <c r="B4" s="29" t="s">
        <v>13</v>
      </c>
      <c r="C4" s="29" t="s">
        <v>11</v>
      </c>
      <c r="D4" s="29" t="s">
        <v>12</v>
      </c>
      <c r="E4" s="29" t="s">
        <v>24</v>
      </c>
      <c r="F4" s="29" t="s">
        <v>9</v>
      </c>
      <c r="G4" s="29"/>
      <c r="H4" s="29"/>
      <c r="I4" s="33" t="s">
        <v>1</v>
      </c>
      <c r="J4" s="33"/>
      <c r="K4" s="33"/>
      <c r="L4" s="29" t="s">
        <v>2</v>
      </c>
      <c r="M4" s="29"/>
      <c r="N4" s="29"/>
      <c r="O4" s="29"/>
    </row>
    <row r="5" spans="1:16" s="21" customFormat="1" ht="140.25" customHeight="1" x14ac:dyDescent="0.25">
      <c r="A5" s="32"/>
      <c r="B5" s="32"/>
      <c r="C5" s="32"/>
      <c r="D5" s="32"/>
      <c r="E5" s="32"/>
      <c r="F5" s="19" t="s">
        <v>21</v>
      </c>
      <c r="G5" s="19" t="s">
        <v>22</v>
      </c>
      <c r="H5" s="19" t="s">
        <v>23</v>
      </c>
      <c r="I5" s="1" t="s">
        <v>3</v>
      </c>
      <c r="J5" s="1" t="s">
        <v>4</v>
      </c>
      <c r="K5" s="1" t="s">
        <v>14</v>
      </c>
      <c r="L5" s="20" t="s">
        <v>15</v>
      </c>
      <c r="M5" s="1" t="s">
        <v>5</v>
      </c>
      <c r="N5" s="1" t="s">
        <v>6</v>
      </c>
      <c r="O5" s="1" t="s">
        <v>7</v>
      </c>
    </row>
    <row r="6" spans="1:16" s="10" customFormat="1" x14ac:dyDescent="0.25">
      <c r="A6" s="11">
        <v>1</v>
      </c>
      <c r="B6" s="3" t="s">
        <v>28</v>
      </c>
      <c r="C6" s="12"/>
      <c r="D6" s="3" t="s">
        <v>29</v>
      </c>
      <c r="E6" s="4">
        <v>1</v>
      </c>
      <c r="F6" s="5">
        <v>7140</v>
      </c>
      <c r="G6" s="5">
        <v>9447.2000000000007</v>
      </c>
      <c r="H6" s="5">
        <v>4875</v>
      </c>
      <c r="I6" s="6">
        <f t="shared" ref="I6:I7" si="0">AVERAGE(F6:H6)</f>
        <v>7154.0666666666666</v>
      </c>
      <c r="J6" s="7">
        <f t="shared" ref="J6:J7" si="1">SQRT(((SUM((POWER(F6-I6,2)),(POWER(G6-I6,2)),(POWER(H6-I6,2))))/(COLUMNS(F6:H6)-1)))</f>
        <v>2286.1324575215094</v>
      </c>
      <c r="K6" s="7">
        <f t="shared" ref="K6:K7" si="2">J6/I6*100</f>
        <v>31.955705251859211</v>
      </c>
      <c r="L6" s="8"/>
      <c r="M6" s="8"/>
      <c r="N6" s="9">
        <f t="shared" ref="N6:N7" si="3">ROUNDDOWN(I6,2)</f>
        <v>7154.06</v>
      </c>
      <c r="O6" s="9">
        <f t="shared" ref="O6:O7" si="4">N6*E6</f>
        <v>7154.06</v>
      </c>
    </row>
    <row r="7" spans="1:16" s="10" customFormat="1" x14ac:dyDescent="0.25">
      <c r="A7" s="11">
        <v>2</v>
      </c>
      <c r="B7" s="3" t="s">
        <v>28</v>
      </c>
      <c r="C7" s="12"/>
      <c r="D7" s="3" t="s">
        <v>29</v>
      </c>
      <c r="E7" s="4">
        <v>2</v>
      </c>
      <c r="F7" s="5">
        <v>2089.5</v>
      </c>
      <c r="G7" s="5">
        <v>2699</v>
      </c>
      <c r="H7" s="5">
        <v>3797.5</v>
      </c>
      <c r="I7" s="6">
        <f t="shared" si="0"/>
        <v>2862</v>
      </c>
      <c r="J7" s="7">
        <f t="shared" si="1"/>
        <v>865.58809488116231</v>
      </c>
      <c r="K7" s="7">
        <f t="shared" si="2"/>
        <v>30.24416823484145</v>
      </c>
      <c r="L7" s="8"/>
      <c r="M7" s="8"/>
      <c r="N7" s="9">
        <f t="shared" si="3"/>
        <v>2862</v>
      </c>
      <c r="O7" s="9">
        <f t="shared" si="4"/>
        <v>5724</v>
      </c>
    </row>
    <row r="8" spans="1:16" ht="42" customHeight="1" x14ac:dyDescent="0.25">
      <c r="A8" s="30" t="s">
        <v>10</v>
      </c>
      <c r="B8" s="30"/>
      <c r="C8" s="30"/>
      <c r="D8" s="30"/>
      <c r="E8" s="30"/>
      <c r="F8" s="30"/>
      <c r="G8" s="30"/>
      <c r="H8" s="29"/>
      <c r="I8" s="13"/>
      <c r="J8" s="14"/>
      <c r="K8" s="14"/>
      <c r="L8" s="15"/>
      <c r="M8" s="15"/>
      <c r="N8" s="16"/>
      <c r="O8" s="13">
        <f>SUM(O6:O7)</f>
        <v>12878.060000000001</v>
      </c>
    </row>
    <row r="9" spans="1:16" s="17" customFormat="1" ht="120.75" customHeight="1" x14ac:dyDescent="0.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6" s="17" customFormat="1" ht="22.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6" s="17" customFormat="1" ht="12.75" x14ac:dyDescent="0.2">
      <c r="B11" s="23" t="s">
        <v>26</v>
      </c>
      <c r="C11" s="17" t="s">
        <v>16</v>
      </c>
      <c r="D11" s="17" t="s">
        <v>19</v>
      </c>
      <c r="F11" s="25" t="s">
        <v>27</v>
      </c>
      <c r="G11" s="25"/>
    </row>
    <row r="12" spans="1:16" s="17" customFormat="1" x14ac:dyDescent="0.25">
      <c r="B12" s="18" t="s">
        <v>17</v>
      </c>
      <c r="C12" s="26" t="s">
        <v>20</v>
      </c>
      <c r="D12" s="26"/>
      <c r="F12" s="27" t="s">
        <v>18</v>
      </c>
      <c r="G12" s="27"/>
      <c r="N12" s="2"/>
      <c r="O12" s="2"/>
      <c r="P12" s="2"/>
    </row>
    <row r="13" spans="1:16" x14ac:dyDescent="0.25">
      <c r="N13" s="10"/>
    </row>
    <row r="24" spans="15:15" x14ac:dyDescent="0.25">
      <c r="O24" s="24"/>
    </row>
  </sheetData>
  <mergeCells count="15">
    <mergeCell ref="F11:G11"/>
    <mergeCell ref="C12:D12"/>
    <mergeCell ref="F12:G12"/>
    <mergeCell ref="A2:O2"/>
    <mergeCell ref="L4:O4"/>
    <mergeCell ref="A8:H8"/>
    <mergeCell ref="F4:H4"/>
    <mergeCell ref="B3:O3"/>
    <mergeCell ref="A4:A5"/>
    <mergeCell ref="B4:B5"/>
    <mergeCell ref="C4:C5"/>
    <mergeCell ref="D4:D5"/>
    <mergeCell ref="E4:E5"/>
    <mergeCell ref="I4:K4"/>
    <mergeCell ref="B9:M9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Тарасов Кирилл Михайлович</cp:lastModifiedBy>
  <cp:lastPrinted>2026-06-24T12:05:09Z</cp:lastPrinted>
  <dcterms:created xsi:type="dcterms:W3CDTF">2014-03-06T07:46:44Z</dcterms:created>
  <dcterms:modified xsi:type="dcterms:W3CDTF">2026-06-25T06:40:36Z</dcterms:modified>
</cp:coreProperties>
</file>