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Лист1!$A$1:$N$19</definedName>
  </definedNames>
  <calcPr calcId="162913"/>
</workbook>
</file>

<file path=xl/calcChain.xml><?xml version="1.0" encoding="utf-8"?>
<calcChain xmlns="http://schemas.openxmlformats.org/spreadsheetml/2006/main">
  <c r="G7" i="1" l="1"/>
  <c r="F7" i="1"/>
  <c r="E7" i="1"/>
  <c r="K6" i="1" l="1"/>
  <c r="L6" i="1" s="1"/>
  <c r="M6" i="1" s="1"/>
  <c r="H6" i="1"/>
  <c r="I6" i="1" s="1"/>
  <c r="J6" i="1" s="1"/>
  <c r="N6" i="1" l="1"/>
  <c r="N7" i="1" s="1"/>
</calcChain>
</file>

<file path=xl/sharedStrings.xml><?xml version="1.0" encoding="utf-8"?>
<sst xmlns="http://schemas.openxmlformats.org/spreadsheetml/2006/main" count="34" uniqueCount="33">
  <si>
    <t>Наименование предмета контракта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</si>
  <si>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</si>
  <si>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</si>
  <si>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</si>
  <si>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</si>
  <si>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</si>
  <si>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</si>
  <si>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(вверх) до сотых долей после запятой (руб.)</t>
  </si>
  <si>
    <t>ФКУЗ МСЧ-69 ФСИН России</t>
  </si>
  <si>
    <t xml:space="preserve">  </t>
  </si>
  <si>
    <t>Однородность совокупности значений выявленных цен, используемых в расчете НМЦК</t>
  </si>
  <si>
    <t>НМЦК  контракта с учетом округления цены за единицу (руб.)</t>
  </si>
  <si>
    <t>НМЦК, определяемая методом сопоставимых рыночных цен (анализа рынка)*</t>
  </si>
  <si>
    <t>Расчет НМЦК произвел:</t>
  </si>
  <si>
    <t>№ п/п</t>
  </si>
  <si>
    <t>Согласовано:</t>
  </si>
  <si>
    <t>.</t>
  </si>
  <si>
    <t>В.А. Шишкин</t>
  </si>
  <si>
    <t>ИТОГО</t>
  </si>
  <si>
    <t>Обоснование начальной (максимальной) цены контракта</t>
  </si>
  <si>
    <r>
      <t xml:space="preserve">коэффициент вариации цен V (%)           </t>
    </r>
    <r>
      <rPr>
        <i/>
        <sz val="10"/>
        <color indexed="8"/>
        <rFont val="XO Thames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</si>
  <si>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XO Thames"/>
        <family val="1"/>
        <charset val="204"/>
      </rPr>
      <t>Расчет НМЦК по формуле</t>
    </r>
    <r>
      <rPr>
        <sz val="10"/>
        <color indexed="8"/>
        <rFont val="XO Thames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</si>
  <si>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Специальная оценка условий труда</t>
  </si>
  <si>
    <t>Старший инспектор ОМС, МТ и ИО</t>
  </si>
  <si>
    <t>капитан внутренней службы</t>
  </si>
  <si>
    <t>рабочее место</t>
  </si>
  <si>
    <t>Главный бухгалтер бухгалтерии</t>
  </si>
  <si>
    <t>подполковник внутренней службы</t>
  </si>
  <si>
    <t>Руководствуясь принципом бюджетной эффективнсти, установленым статьей 34 Бюджетного кодекса Российской Федерации (далее - БК РФ), а также частью 2 статьи 72 БК РФ начальная (максимальная) цена контракта  устоновлена в пределах доведенных лимитов бюджетных обязательств на общую сумму 12 000,00 (Двенадцать тысяч) рублей 00 копеек, включает в себя стоимость услуги, расходы по страхованию, уплаты  налогов, сборов, транспортные расходы и других обязательных платежей, взимаемых с Исполнителя в связи с исполнением обязательств по Контракту</t>
  </si>
  <si>
    <t xml:space="preserve">Поставщик №1         вх № 227 от 18.05.2026   </t>
  </si>
  <si>
    <t xml:space="preserve">Поставщик №2         вх № 228 от 18.05.2026              </t>
  </si>
  <si>
    <t xml:space="preserve">Поставщик №3  вх № 229 от 18.05.2026        </t>
  </si>
  <si>
    <t>А.Н. Сорокин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</si>
</sst>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0"/>
    <numFmt numFmtId="166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XO Thames"/>
      <family val="1"/>
      <charset val="204"/>
    </font>
    <font>
      <sz val="14"/>
      <color theme="1"/>
      <name val="XO Thames"/>
      <family val="1"/>
      <charset val="204"/>
    </font>
    <font>
      <sz val="10"/>
      <color indexed="8"/>
      <name val="XO Thames"/>
      <family val="1"/>
      <charset val="204"/>
    </font>
    <font>
      <sz val="14"/>
      <color indexed="8"/>
      <name val="XO Thames"/>
      <family val="1"/>
      <charset val="204"/>
    </font>
    <font>
      <b/>
      <sz val="12"/>
      <color indexed="8"/>
      <name val="XO Thames"/>
      <family val="1"/>
      <charset val="204"/>
    </font>
    <font>
      <b/>
      <sz val="10"/>
      <color indexed="8"/>
      <name val="XO Thames"/>
      <family val="1"/>
      <charset val="204"/>
    </font>
    <font>
      <b/>
      <sz val="10"/>
      <name val="XO Thames"/>
      <family val="1"/>
      <charset val="204"/>
    </font>
    <font>
      <i/>
      <sz val="10"/>
      <color indexed="8"/>
      <name val="XO Thames"/>
      <family val="1"/>
      <charset val="204"/>
    </font>
    <font>
      <sz val="12"/>
      <color theme="1"/>
      <name val="XO Thames"/>
      <family val="1"/>
      <charset val="204"/>
    </font>
    <font>
      <sz val="10"/>
      <name val="XO Thames"/>
      <family val="1"/>
      <charset val="204"/>
    </font>
    <font>
      <b/>
      <sz val="11"/>
      <color indexed="8"/>
      <name val="XO Thames"/>
      <family val="1"/>
      <charset val="204"/>
    </font>
    <font>
      <b/>
      <sz val="12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8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12" fillId="0" borderId="2" xfId="1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center" wrapText="1"/>
    </xf>
    <xf numFmtId="164" fontId="13" fillId="0" borderId="0" xfId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12" fillId="0" borderId="0" xfId="1" applyFont="1" applyBorder="1" applyAlignment="1">
      <alignment vertical="center" wrapText="1"/>
    </xf>
    <xf numFmtId="166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4" fontId="6" fillId="0" borderId="0" xfId="1" applyFont="1" applyAlignment="1">
      <alignment vertical="center"/>
    </xf>
    <xf numFmtId="0" fontId="4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Alignment="1"/>
    <xf numFmtId="0" fontId="14" fillId="0" borderId="1" xfId="0" applyFont="1" applyBorder="1" applyAlignment="1"/>
    <xf numFmtId="0" fontId="14" fillId="0" borderId="0" xfId="0" applyFont="1" applyAlignment="1">
      <alignment wrapText="1"/>
    </xf>
    <xf numFmtId="0" fontId="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 applyProtection="1">
      <alignment horizontal="center" wrapText="1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4" fillId="0" borderId="0" xfId="0" applyFont="1" applyBorder="1"/>
    <xf numFmtId="0" fontId="4" fillId="0" borderId="0" xfId="0" applyFont="1" applyBorder="1"/>
    <xf numFmtId="0" fontId="14" fillId="0" borderId="0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wrapText="1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Alignment="1">
      <alignment horizontal="left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wrapText="1"/>
      <protection locked="0"/>
    </xf>
    <xf numFmtId="0" fontId="14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72550" y="22288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43850" y="22002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257175</xdr:colOff>
      <xdr:row>4</xdr:row>
      <xdr:rowOff>1323975</xdr:rowOff>
    </xdr:from>
    <xdr:to>
      <xdr:col>10</xdr:col>
      <xdr:colOff>1743075</xdr:colOff>
      <xdr:row>4</xdr:row>
      <xdr:rowOff>1590675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67950" y="2733675"/>
          <a:ext cx="14859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466725</xdr:colOff>
      <xdr:row>4</xdr:row>
      <xdr:rowOff>1114425</xdr:rowOff>
    </xdr:from>
    <xdr:to>
      <xdr:col>10</xdr:col>
      <xdr:colOff>619125</xdr:colOff>
      <xdr:row>4</xdr:row>
      <xdr:rowOff>1343025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477500" y="2524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115" zoomScaleNormal="115" workbookViewId="0">
      <selection activeCell="G16" sqref="G16"/>
    </sheetView>
  </sheetViews>
  <sheetFormatPr defaultRowHeight="14.25" x14ac:dyDescent="0.2"/>
  <cols>
    <col min="1" max="1" width="5" style="1" customWidth="1"/>
    <col min="2" max="2" width="28.42578125" style="1" customWidth="1"/>
    <col min="3" max="3" width="7.28515625" style="1" customWidth="1"/>
    <col min="4" max="4" width="10" style="1" customWidth="1"/>
    <col min="5" max="5" width="17.5703125" style="1" customWidth="1"/>
    <col min="6" max="6" width="16.7109375" style="1" customWidth="1"/>
    <col min="7" max="7" width="16.140625" style="1" customWidth="1"/>
    <col min="8" max="8" width="13" style="1" customWidth="1"/>
    <col min="9" max="9" width="14.5703125" style="1" customWidth="1"/>
    <col min="10" max="10" width="13.140625" style="1" customWidth="1"/>
    <col min="11" max="11" width="29.85546875" style="1" customWidth="1"/>
    <col min="12" max="12" width="11.7109375" style="1" customWidth="1"/>
    <col min="13" max="13" width="11.28515625" style="1" customWidth="1"/>
    <col min="14" max="14" width="28.28515625" style="1" customWidth="1"/>
    <col min="15" max="16384" width="9.140625" style="1"/>
  </cols>
  <sheetData>
    <row r="1" spans="1:15" ht="18" x14ac:dyDescent="0.25">
      <c r="K1" s="53"/>
      <c r="L1" s="53"/>
      <c r="M1" s="53"/>
      <c r="N1" s="53"/>
    </row>
    <row r="2" spans="1:15" ht="18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54"/>
      <c r="L2" s="55"/>
      <c r="M2" s="55"/>
      <c r="N2" s="55"/>
      <c r="O2" s="2"/>
    </row>
    <row r="3" spans="1:15" ht="15" x14ac:dyDescent="0.2">
      <c r="A3" s="56" t="s">
        <v>19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2"/>
    </row>
    <row r="4" spans="1:15" ht="54.75" customHeight="1" x14ac:dyDescent="0.2">
      <c r="A4" s="57" t="s">
        <v>14</v>
      </c>
      <c r="B4" s="57" t="s">
        <v>0</v>
      </c>
      <c r="C4" s="57" t="s">
        <v>1</v>
      </c>
      <c r="D4" s="57" t="s">
        <v>2</v>
      </c>
      <c r="E4" s="58" t="s">
        <v>3</v>
      </c>
      <c r="F4" s="58"/>
      <c r="G4" s="58"/>
      <c r="H4" s="59" t="s">
        <v>10</v>
      </c>
      <c r="I4" s="59"/>
      <c r="J4" s="59"/>
      <c r="K4" s="58" t="s">
        <v>12</v>
      </c>
      <c r="L4" s="58"/>
      <c r="M4" s="58"/>
      <c r="N4" s="58"/>
      <c r="O4" s="2"/>
    </row>
    <row r="5" spans="1:15" ht="128.25" customHeight="1" x14ac:dyDescent="0.2">
      <c r="A5" s="57"/>
      <c r="B5" s="57"/>
      <c r="C5" s="57"/>
      <c r="D5" s="57"/>
      <c r="E5" s="3" t="s">
        <v>29</v>
      </c>
      <c r="F5" s="3" t="s">
        <v>30</v>
      </c>
      <c r="G5" s="3" t="s">
        <v>31</v>
      </c>
      <c r="H5" s="4" t="s">
        <v>4</v>
      </c>
      <c r="I5" s="4" t="s">
        <v>5</v>
      </c>
      <c r="J5" s="5" t="s">
        <v>20</v>
      </c>
      <c r="K5" s="6" t="s">
        <v>21</v>
      </c>
      <c r="L5" s="4" t="s">
        <v>6</v>
      </c>
      <c r="M5" s="4" t="s">
        <v>7</v>
      </c>
      <c r="N5" s="4" t="s">
        <v>11</v>
      </c>
      <c r="O5" s="2"/>
    </row>
    <row r="6" spans="1:15" s="2" customFormat="1" ht="30" x14ac:dyDescent="0.2">
      <c r="A6" s="7">
        <v>1</v>
      </c>
      <c r="B6" s="8" t="s">
        <v>22</v>
      </c>
      <c r="C6" s="7" t="s">
        <v>25</v>
      </c>
      <c r="D6" s="7">
        <v>5</v>
      </c>
      <c r="E6" s="9">
        <v>2400</v>
      </c>
      <c r="F6" s="9">
        <v>2700</v>
      </c>
      <c r="G6" s="9">
        <v>2850</v>
      </c>
      <c r="H6" s="10">
        <f>AVERAGE(E6:G6)</f>
        <v>2650</v>
      </c>
      <c r="I6" s="11">
        <f>SQRT(((SUM((POWER(H6-E6,2)),(POWER(H6-F6,2)),(POWER(H6-G6,2))))/(COLUMNS(E6:G6)-1)))</f>
        <v>229.128784747792</v>
      </c>
      <c r="J6" s="11">
        <f>I6/H6*100</f>
        <v>8.6463692357657358</v>
      </c>
      <c r="K6" s="12">
        <f>((D6/3)*(SUM(E6:G6)))</f>
        <v>13250</v>
      </c>
      <c r="L6" s="13">
        <f>K6/D6</f>
        <v>2650</v>
      </c>
      <c r="M6" s="13">
        <f>ROUNDUP(L6,2)</f>
        <v>2650</v>
      </c>
      <c r="N6" s="13">
        <f>M6*D6</f>
        <v>13250</v>
      </c>
    </row>
    <row r="7" spans="1:15" ht="15" x14ac:dyDescent="0.2">
      <c r="A7" s="14"/>
      <c r="B7" s="15"/>
      <c r="C7" s="16"/>
      <c r="D7" s="16"/>
      <c r="E7" s="17">
        <f>D6*E6</f>
        <v>12000</v>
      </c>
      <c r="F7" s="17">
        <f>D6*F6</f>
        <v>13500</v>
      </c>
      <c r="G7" s="17">
        <f>D6*G6</f>
        <v>14250</v>
      </c>
      <c r="H7" s="18"/>
      <c r="I7" s="19"/>
      <c r="J7" s="19"/>
      <c r="K7" s="20"/>
      <c r="L7" s="21"/>
      <c r="M7" s="22" t="s">
        <v>18</v>
      </c>
      <c r="N7" s="23">
        <f>SUM(N6:N6)</f>
        <v>13250</v>
      </c>
      <c r="O7" s="2"/>
    </row>
    <row r="8" spans="1:15" ht="50.25" customHeight="1" x14ac:dyDescent="0.2">
      <c r="A8" s="52" t="s">
        <v>28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24"/>
    </row>
    <row r="9" spans="1:15" ht="15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24"/>
    </row>
    <row r="10" spans="1:15" ht="15" x14ac:dyDescent="0.2">
      <c r="A10" s="49" t="s">
        <v>13</v>
      </c>
      <c r="B10" s="49"/>
      <c r="C10" s="25" t="s">
        <v>23</v>
      </c>
      <c r="D10" s="25"/>
      <c r="E10" s="25"/>
      <c r="F10" s="26"/>
      <c r="G10" s="26"/>
      <c r="H10" s="2"/>
      <c r="I10" s="2"/>
      <c r="J10" s="2"/>
      <c r="K10" s="2"/>
      <c r="L10" s="2"/>
      <c r="M10" s="2"/>
      <c r="N10" s="2"/>
      <c r="O10" s="24"/>
    </row>
    <row r="11" spans="1:15" ht="15" x14ac:dyDescent="0.2">
      <c r="A11" s="44"/>
      <c r="B11" s="44"/>
      <c r="C11" s="26" t="s">
        <v>8</v>
      </c>
      <c r="D11" s="26"/>
      <c r="E11" s="26"/>
      <c r="F11" s="26"/>
      <c r="G11" s="26"/>
      <c r="H11" s="2"/>
      <c r="I11" s="2" t="s">
        <v>9</v>
      </c>
      <c r="J11" s="2"/>
      <c r="K11" s="2"/>
      <c r="L11" s="2"/>
      <c r="M11" s="2"/>
      <c r="N11" s="2" t="s">
        <v>16</v>
      </c>
      <c r="O11" s="24"/>
    </row>
    <row r="12" spans="1:15" ht="15.75" customHeight="1" x14ac:dyDescent="0.2">
      <c r="A12" s="44"/>
      <c r="B12" s="44"/>
      <c r="C12" s="48" t="s">
        <v>24</v>
      </c>
      <c r="D12" s="48"/>
      <c r="E12" s="48"/>
      <c r="F12" s="27"/>
      <c r="G12" s="26" t="s">
        <v>17</v>
      </c>
      <c r="H12" s="2"/>
      <c r="I12" s="2"/>
      <c r="J12" s="2"/>
      <c r="K12" s="2"/>
      <c r="L12" s="2"/>
      <c r="M12" s="2"/>
      <c r="N12" s="2"/>
      <c r="O12" s="24"/>
    </row>
    <row r="13" spans="1:15" ht="15" x14ac:dyDescent="0.2">
      <c r="A13" s="44"/>
      <c r="B13" s="44"/>
      <c r="C13" s="28"/>
      <c r="D13" s="28"/>
      <c r="E13" s="28"/>
      <c r="F13" s="26"/>
      <c r="G13" s="26"/>
      <c r="H13" s="2"/>
      <c r="I13" s="2"/>
      <c r="J13" s="2"/>
      <c r="K13" s="2"/>
      <c r="L13" s="2"/>
      <c r="M13" s="2"/>
      <c r="N13" s="2"/>
      <c r="O13" s="24"/>
    </row>
    <row r="14" spans="1:15" ht="19.5" customHeight="1" x14ac:dyDescent="0.2">
      <c r="A14" s="29" t="s">
        <v>15</v>
      </c>
      <c r="B14" s="30"/>
      <c r="C14" s="50" t="s">
        <v>26</v>
      </c>
      <c r="D14" s="50"/>
      <c r="E14" s="50"/>
      <c r="F14" s="50"/>
      <c r="G14" s="31"/>
      <c r="H14" s="32"/>
      <c r="I14" s="33"/>
      <c r="J14" s="33"/>
      <c r="K14" s="33"/>
      <c r="L14" s="33"/>
      <c r="M14" s="33"/>
      <c r="N14" s="33"/>
      <c r="O14" s="24"/>
    </row>
    <row r="15" spans="1:15" ht="15" x14ac:dyDescent="0.2">
      <c r="A15" s="30"/>
      <c r="B15" s="29"/>
      <c r="C15" s="34" t="s">
        <v>8</v>
      </c>
      <c r="D15" s="34"/>
      <c r="E15" s="34"/>
      <c r="F15" s="34"/>
      <c r="G15" s="34"/>
      <c r="H15" s="35"/>
      <c r="I15" s="2"/>
      <c r="J15" s="2"/>
      <c r="K15" s="2"/>
      <c r="L15" s="2"/>
      <c r="M15" s="2"/>
      <c r="N15" s="2"/>
      <c r="O15" s="2"/>
    </row>
    <row r="16" spans="1:15" ht="13.5" customHeight="1" x14ac:dyDescent="0.2">
      <c r="A16" s="36"/>
      <c r="B16" s="36"/>
      <c r="C16" s="51" t="s">
        <v>27</v>
      </c>
      <c r="D16" s="51"/>
      <c r="E16" s="51"/>
      <c r="F16" s="37"/>
      <c r="G16" s="38" t="s">
        <v>32</v>
      </c>
      <c r="H16" s="31"/>
      <c r="I16" s="33"/>
      <c r="J16" s="33"/>
      <c r="K16" s="33"/>
      <c r="L16" s="33"/>
      <c r="M16" s="33"/>
      <c r="N16" s="33"/>
      <c r="O16" s="33"/>
    </row>
    <row r="17" spans="1:15" ht="15" x14ac:dyDescent="0.2">
      <c r="A17" s="45"/>
      <c r="B17" s="45"/>
      <c r="C17" s="45"/>
      <c r="D17" s="34"/>
      <c r="E17" s="39"/>
      <c r="F17" s="40"/>
      <c r="G17" s="31"/>
      <c r="H17" s="32"/>
      <c r="I17" s="33"/>
      <c r="J17" s="33"/>
      <c r="K17" s="33"/>
      <c r="L17" s="33"/>
      <c r="M17" s="33"/>
      <c r="N17" s="33"/>
      <c r="O17" s="33"/>
    </row>
    <row r="18" spans="1:15" ht="15" x14ac:dyDescent="0.2">
      <c r="A18" s="47"/>
      <c r="B18" s="47"/>
      <c r="C18" s="35"/>
      <c r="D18" s="35"/>
      <c r="E18" s="35"/>
      <c r="F18" s="35"/>
      <c r="G18" s="41"/>
      <c r="H18" s="35"/>
      <c r="I18" s="2"/>
      <c r="J18" s="2"/>
      <c r="K18" s="2"/>
      <c r="L18" s="2"/>
      <c r="M18" s="2"/>
      <c r="N18" s="2"/>
      <c r="O18" s="2"/>
    </row>
    <row r="19" spans="1:15" ht="15" x14ac:dyDescent="0.2">
      <c r="A19" s="47"/>
      <c r="B19" s="47"/>
      <c r="C19" s="35"/>
      <c r="D19" s="35"/>
      <c r="E19" s="35"/>
      <c r="F19" s="35"/>
      <c r="G19" s="42"/>
      <c r="H19" s="35"/>
      <c r="I19" s="2"/>
      <c r="J19" s="2"/>
      <c r="K19" s="2"/>
      <c r="L19" s="2"/>
      <c r="M19" s="2"/>
      <c r="N19" s="2"/>
      <c r="O19" s="33"/>
    </row>
    <row r="20" spans="1:15" x14ac:dyDescent="0.2">
      <c r="A20" s="32"/>
      <c r="B20" s="32"/>
      <c r="C20" s="32"/>
      <c r="D20" s="32"/>
      <c r="E20" s="32"/>
      <c r="F20" s="32"/>
      <c r="G20" s="32"/>
      <c r="H20" s="35"/>
      <c r="I20" s="2"/>
      <c r="J20" s="2"/>
      <c r="K20" s="2"/>
      <c r="L20" s="2"/>
      <c r="M20" s="2"/>
      <c r="N20" s="2"/>
      <c r="O20" s="33"/>
    </row>
    <row r="21" spans="1:15" x14ac:dyDescent="0.2">
      <c r="A21" s="43"/>
      <c r="B21" s="43"/>
      <c r="C21" s="43"/>
      <c r="D21" s="43"/>
      <c r="E21" s="43"/>
      <c r="F21" s="43"/>
      <c r="G21" s="43"/>
      <c r="H21" s="43"/>
    </row>
  </sheetData>
  <mergeCells count="17">
    <mergeCell ref="A8:N8"/>
    <mergeCell ref="K1:N1"/>
    <mergeCell ref="K2:N2"/>
    <mergeCell ref="A3:N3"/>
    <mergeCell ref="A4:A5"/>
    <mergeCell ref="B4:B5"/>
    <mergeCell ref="C4:C5"/>
    <mergeCell ref="D4:D5"/>
    <mergeCell ref="E4:G4"/>
    <mergeCell ref="H4:J4"/>
    <mergeCell ref="K4:N4"/>
    <mergeCell ref="A18:B18"/>
    <mergeCell ref="A19:B19"/>
    <mergeCell ref="C12:E12"/>
    <mergeCell ref="A10:B10"/>
    <mergeCell ref="C14:F14"/>
    <mergeCell ref="C16:E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2026-05-18T08:31:37Z</dcterms:modified>
</cp:coreProperties>
</file>