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0EE791E3-457D-43AE-B726-520784138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Print_Area" localSheetId="0">Лист2!$A$1:$H$10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G8" i="2" s="1"/>
  <c r="E7" i="2"/>
  <c r="G7" i="2" s="1"/>
  <c r="G9" i="2" s="1"/>
  <c r="D9" i="2" l="1"/>
  <c r="F8" i="2"/>
  <c r="H8" i="2" s="1"/>
  <c r="F7" i="2"/>
  <c r="E9" i="2"/>
  <c r="F9" i="2" l="1"/>
  <c r="E10" i="2" s="1"/>
  <c r="H7" i="2"/>
  <c r="H9" i="2" s="1"/>
  <c r="G10" i="2" s="1"/>
</calcChain>
</file>

<file path=xl/sharedStrings.xml><?xml version="1.0" encoding="utf-8"?>
<sst xmlns="http://schemas.openxmlformats.org/spreadsheetml/2006/main" count="17" uniqueCount="17">
  <si>
    <t>№ п/п</t>
  </si>
  <si>
    <t>№ сметы</t>
  </si>
  <si>
    <t>Сумма по смете с НР и СП в текущ.ценах</t>
  </si>
  <si>
    <t>Авторский надзор 0,2%</t>
  </si>
  <si>
    <t>Технический надзор 2,14%</t>
  </si>
  <si>
    <t xml:space="preserve">Реставрация столярных заполнений (окон) исторической части здания по адресу: г.Москва, Петровский переулок, дом 3, строение 1. </t>
  </si>
  <si>
    <t>ЛОКАЛЬНАЯ СМЕТА № 01-2026</t>
  </si>
  <si>
    <t>ЛОКАЛЬНАЯ СМЕТА № 02-2026</t>
  </si>
  <si>
    <t>ИТОГО, руб:</t>
  </si>
  <si>
    <t>ВСЕГО АН+ТН, руб.:</t>
  </si>
  <si>
    <t>Наименование сметы</t>
  </si>
  <si>
    <t>Технический надзор 2,14% с учетом понижающего коэффициента</t>
  </si>
  <si>
    <t>Авторский надзор 0,2% 
с учетом понижающего коэффициента</t>
  </si>
  <si>
    <t>К пониж</t>
  </si>
  <si>
    <t>Рассчет начальной (максимальной) цены контракта произведен согласно Методике, утвержденной приказом Минстроя России от 04.08.2020 №421/пр, п.173</t>
  </si>
  <si>
    <t>Реставрация (сопутствующие работы) столярных заполнений (окон) исторической части здания по адресу: г.Москва, Петровский переулок, дом 3, строение 1.</t>
  </si>
  <si>
    <t xml:space="preserve">Обоснование начальной (максимальной) цены контракта
на оказание услуг на осуществление научного руководства и авторского надзора при проведении работ по реставрации столярных заполнений (окон) исторической части здания на объекте культурного наследия регионального значения «Русский драматический театр (Ф.А.Корша), кон.ХIХ-нач.ХХв., архитектор М.Н.Чичагов. Здесь в 1885-1932гг. работали артисты А.П.Кторов, И.М.Москвин, А.А.Яблочкина и другие. - Здание театра, 1885г., 1886-1890-е гг., 1909г., 1932г., архитектор М.Н.Чичагов.» по адресу: г. Москва, Петровский пер., д. 3, стр.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</si>
</sst>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0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2C2D2E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2C2D2E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zoomScaleNormal="100" workbookViewId="0">
      <selection activeCell="D6" sqref="D6"/>
    </sheetView>
  </sheetViews>
  <sheetFormatPr defaultRowHeight="15" x14ac:dyDescent="0.25"/>
  <cols>
    <col min="1" max="1" width="8" customWidth="1"/>
    <col min="2" max="2" width="20.140625" customWidth="1"/>
    <col min="3" max="3" width="57.5703125" customWidth="1"/>
    <col min="4" max="4" width="24" customWidth="1"/>
    <col min="5" max="5" width="15.85546875" customWidth="1"/>
    <col min="6" max="6" width="22.28515625" hidden="1" customWidth="1"/>
    <col min="7" max="7" width="25.7109375" bestFit="1" customWidth="1"/>
    <col min="8" max="8" width="28.5703125" hidden="1" customWidth="1"/>
  </cols>
  <sheetData>
    <row r="1" spans="1:8" ht="30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</row>
    <row r="2" spans="1:8" x14ac:dyDescent="0.25">
      <c r="A2" s="2"/>
    </row>
    <row r="3" spans="1:8" ht="94.5" customHeight="1" x14ac:dyDescent="0.25">
      <c r="A3" s="17" t="s">
        <v>16</v>
      </c>
      <c r="B3" s="18"/>
      <c r="C3" s="18"/>
      <c r="D3" s="18"/>
      <c r="E3" s="18"/>
      <c r="F3" s="18"/>
      <c r="G3" s="18"/>
      <c r="H3" s="18"/>
    </row>
    <row r="4" spans="1:8" ht="15.75" x14ac:dyDescent="0.25">
      <c r="A4" s="1"/>
      <c r="B4" s="1"/>
      <c r="C4" s="1"/>
      <c r="D4" s="1"/>
      <c r="E4" s="1"/>
      <c r="G4" s="13" t="s">
        <v>13</v>
      </c>
      <c r="H4" s="14">
        <v>0.89999999913838502</v>
      </c>
    </row>
    <row r="6" spans="1:8" s="3" customFormat="1" ht="58.5" customHeight="1" x14ac:dyDescent="0.25">
      <c r="A6" s="4" t="s">
        <v>0</v>
      </c>
      <c r="B6" s="4" t="s">
        <v>1</v>
      </c>
      <c r="C6" s="4" t="s">
        <v>10</v>
      </c>
      <c r="D6" s="4" t="s">
        <v>2</v>
      </c>
      <c r="E6" s="4" t="s">
        <v>3</v>
      </c>
      <c r="F6" s="4" t="s">
        <v>4</v>
      </c>
      <c r="G6" s="4" t="s">
        <v>12</v>
      </c>
      <c r="H6" s="4" t="s">
        <v>11</v>
      </c>
    </row>
    <row r="7" spans="1:8" ht="47.25" x14ac:dyDescent="0.25">
      <c r="A7" s="5">
        <v>1</v>
      </c>
      <c r="B7" s="6" t="s">
        <v>6</v>
      </c>
      <c r="C7" s="6" t="s">
        <v>5</v>
      </c>
      <c r="D7" s="7">
        <v>7268945.8999999994</v>
      </c>
      <c r="E7" s="7">
        <f>D7*0.002</f>
        <v>14537.891799999999</v>
      </c>
      <c r="F7" s="7">
        <f>D7*0.0214</f>
        <v>155555.44225999998</v>
      </c>
      <c r="G7" s="7">
        <f>ROUND(E7*H4,2)</f>
        <v>13084.1</v>
      </c>
      <c r="H7" s="7">
        <f>ROUND(F7*H4,2)</f>
        <v>139999.9</v>
      </c>
    </row>
    <row r="8" spans="1:8" ht="63" x14ac:dyDescent="0.25">
      <c r="A8" s="5">
        <v>2</v>
      </c>
      <c r="B8" s="6" t="s">
        <v>7</v>
      </c>
      <c r="C8" s="6" t="s">
        <v>15</v>
      </c>
      <c r="D8" s="7">
        <v>355231.95</v>
      </c>
      <c r="E8" s="7">
        <f>D8*0.002</f>
        <v>710.46390000000008</v>
      </c>
      <c r="F8" s="7">
        <f>D8*0.0214</f>
        <v>7601.9637299999995</v>
      </c>
      <c r="G8" s="7">
        <f>ROUND(E8*H4,2)</f>
        <v>639.41999999999996</v>
      </c>
      <c r="H8" s="7">
        <f>ROUND(F8*H4,2)</f>
        <v>6841.77</v>
      </c>
    </row>
    <row r="9" spans="1:8" ht="24" customHeight="1" x14ac:dyDescent="0.25">
      <c r="A9" s="8"/>
      <c r="B9" s="8"/>
      <c r="C9" s="9" t="s">
        <v>8</v>
      </c>
      <c r="D9" s="10">
        <f>D7+D8</f>
        <v>7624177.8499999996</v>
      </c>
      <c r="E9" s="10">
        <f>E7+E8</f>
        <v>15248.3557</v>
      </c>
      <c r="F9" s="10">
        <f>F7+F8</f>
        <v>163157.40598999997</v>
      </c>
      <c r="G9" s="10">
        <f>G7+G8</f>
        <v>13723.52</v>
      </c>
      <c r="H9" s="10">
        <f>H7+H8</f>
        <v>146841.66999999998</v>
      </c>
    </row>
    <row r="10" spans="1:8" ht="22.5" hidden="1" customHeight="1" x14ac:dyDescent="0.25">
      <c r="A10" s="11"/>
      <c r="B10" s="11"/>
      <c r="C10" s="12" t="s">
        <v>9</v>
      </c>
      <c r="D10" s="11"/>
      <c r="E10" s="15">
        <f>E9+F9</f>
        <v>178405.76168999996</v>
      </c>
      <c r="F10" s="16"/>
      <c r="G10" s="15">
        <f>G9+H9</f>
        <v>160565.18999999997</v>
      </c>
      <c r="H10" s="16"/>
    </row>
  </sheetData>
  <mergeCells count="4">
    <mergeCell ref="E10:F10"/>
    <mergeCell ref="G10:H10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2026-04-16T13:55:50Z</dcterms:modified>
</cp:coreProperties>
</file>