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Расчет НМЦК 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8" i="1"/>
  <c r="H8"/>
  <c r="G8"/>
  <c r="N7"/>
  <c r="O7" s="1"/>
  <c r="O8" s="1"/>
  <c r="F12" s="1"/>
  <c r="L7"/>
  <c r="K7"/>
  <c r="M7" l="1"/>
</calcChain>
</file>

<file path=xl/sharedStrings.xml><?xml version="1.0" encoding="utf-8"?>
<sst xmlns="http://schemas.openxmlformats.org/spreadsheetml/2006/main" count="31" uniqueCount="31">
  <si>
    <t>Обоснование начальной (максимальной) цены контракта</t>
  </si>
  <si>
    <r>
      <rPr>
        <b/>
        <sz val="12"/>
        <color rgb="FF000000"/>
        <rFont val="Times New Roman"/>
        <family val="1"/>
        <charset val="204"/>
      </rPr>
      <t>Используемый метод определения Н(М)ЦК:</t>
    </r>
    <r>
      <rPr>
        <sz val="12"/>
        <color rgb="FF000000"/>
        <rFont val="Times New Roman"/>
        <family val="1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 xml:space="preserve">Метод сопоставимых рыночных цен (анализа рынка) 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
</t>
    </r>
  </si>
  <si>
    <t>№</t>
  </si>
  <si>
    <t>Наименование объекта закупки</t>
  </si>
  <si>
    <t>Основные характеристики объекта закупки</t>
  </si>
  <si>
    <t>Ед. изм</t>
  </si>
  <si>
    <t>Кол-во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</si>
  <si>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</si>
  <si>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</t>
  </si>
  <si>
    <t>Устанновленая цена за единицу измерения, руб.</t>
  </si>
  <si>
    <t>Установленная Н(М)ЦК, руб.</t>
  </si>
  <si>
    <t>Коммерческое предложение Поставщик №1</t>
  </si>
  <si>
    <t>Коммерческое предложение Поставщик №2</t>
  </si>
  <si>
    <t>Коммерческое предложение Поставщик №3</t>
  </si>
  <si>
    <t>Коммерческое предложение Поставщик №4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</si>
  <si>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</si>
  <si>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</si>
  <si>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</si>
  <si>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0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/>
        <sz val="10"/>
        <color rgb="FF000000"/>
        <rFont val="Times New Roman"/>
        <family val="1"/>
        <charset val="204"/>
      </rPr>
      <t xml:space="preserve">                 (не должен превышать 33%)</t>
    </r>
  </si>
  <si>
    <t>штука</t>
  </si>
  <si>
    <t>-</t>
  </si>
  <si>
    <t>Всего</t>
  </si>
  <si>
    <t xml:space="preserve">Начальная (максимальная) цена контракта принята в сумме </t>
  </si>
  <si>
    <t>Дата подготовки обоснования НМЦК:</t>
  </si>
  <si>
    <t>Предмет контракта:  Поставка регуляторов давления (редукторов) баллонных</t>
  </si>
  <si>
    <t>Начальная (максимальная) цена контракта установлена на основании минимального ценового предложения</t>
  </si>
  <si>
    <t>Инженер 1 категории</t>
  </si>
  <si>
    <t>С.Ю. Белых</t>
  </si>
  <si>
    <t>Регулятор давления (редуктор) баллонный</t>
  </si>
  <si>
    <t xml:space="preserve"> В соответствии с Техническим заданием</t>
  </si>
  <si>
    <t>(Тридцать одна тысяча) руб. 00 коп.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</si>
</sst>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textRotation="90" wrapText="1"/>
    </xf>
    <xf numFmtId="0" fontId="2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4" fontId="8" fillId="2" borderId="3" xfId="0" applyNumberFormat="1" applyFont="1" applyFill="1" applyBorder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/>
    </xf>
    <xf numFmtId="0" fontId="8" fillId="0" borderId="0" xfId="0" applyFont="1"/>
    <xf numFmtId="3" fontId="2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/>
    <xf numFmtId="0" fontId="5" fillId="0" borderId="0" xfId="0" applyFont="1" applyBorder="1"/>
    <xf numFmtId="0" fontId="2" fillId="0" borderId="0" xfId="0" applyFont="1" applyBorder="1"/>
    <xf numFmtId="0" fontId="9" fillId="0" borderId="0" xfId="0" applyFont="1" applyBorder="1"/>
    <xf numFmtId="4" fontId="5" fillId="2" borderId="0" xfId="0" applyNumberFormat="1" applyFont="1" applyFill="1" applyBorder="1"/>
    <xf numFmtId="0" fontId="5" fillId="0" borderId="0" xfId="0" applyFont="1" applyBorder="1" applyAlignment="1">
      <alignment horizontal="right"/>
    </xf>
    <xf numFmtId="14" fontId="5" fillId="0" borderId="0" xfId="0" applyNumberFormat="1" applyFont="1" applyBorder="1" applyAlignment="1">
      <alignment horizontal="left"/>
    </xf>
    <xf numFmtId="0" fontId="5" fillId="0" borderId="0" xfId="0" applyFont="1"/>
    <xf numFmtId="4" fontId="1" fillId="0" borderId="0" xfId="0" applyNumberFormat="1" applyFont="1"/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0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14" fontId="5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22320</xdr:colOff>
      <xdr:row>5</xdr:row>
      <xdr:rowOff>952560</xdr:rowOff>
    </xdr:from>
    <xdr:to>
      <xdr:col>12</xdr:col>
      <xdr:colOff>1114560</xdr:colOff>
      <xdr:row>5</xdr:row>
      <xdr:rowOff>1297440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11558160" y="3414960"/>
          <a:ext cx="1092240" cy="34488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11</xdr:col>
      <xdr:colOff>19080</xdr:colOff>
      <xdr:row>5</xdr:row>
      <xdr:rowOff>923760</xdr:rowOff>
    </xdr:from>
    <xdr:to>
      <xdr:col>11</xdr:col>
      <xdr:colOff>1011600</xdr:colOff>
      <xdr:row>5</xdr:row>
      <xdr:rowOff>1354320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/>
        <a:stretch/>
      </xdr:blipFill>
      <xdr:spPr>
        <a:xfrm>
          <a:off x="10467360" y="3386160"/>
          <a:ext cx="992520" cy="430560"/>
        </a:xfrm>
        <a:prstGeom prst="rect">
          <a:avLst/>
        </a:prstGeom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16"/>
  <sheetViews>
    <sheetView tabSelected="1" view="pageBreakPreview" topLeftCell="A4" zoomScale="85" zoomScaleNormal="85" zoomScaleSheetLayoutView="85" workbookViewId="0">
      <selection activeCell="G12" sqref="G12:O12"/>
    </sheetView>
  </sheetViews>
  <sheetFormatPr defaultColWidth="9.109375" defaultRowHeight="14.4"/>
  <cols>
    <col min="1" max="1" width="3.109375" style="1" customWidth="1"/>
    <col min="2" max="2" width="23.21875" style="1" customWidth="1"/>
    <col min="3" max="3" width="20.33203125" style="1" customWidth="1"/>
    <col min="4" max="4" width="8.21875" style="1" customWidth="1"/>
    <col min="5" max="5" width="8.44140625" style="1" customWidth="1"/>
    <col min="6" max="6" width="14.6640625" style="1" customWidth="1"/>
    <col min="7" max="7" width="16" style="1" customWidth="1"/>
    <col min="8" max="8" width="17" style="1" customWidth="1"/>
    <col min="9" max="9" width="14.88671875" style="1" customWidth="1"/>
    <col min="10" max="10" width="6.109375" style="1" customWidth="1"/>
    <col min="11" max="11" width="16" style="1" customWidth="1"/>
    <col min="12" max="12" width="15.44140625" style="1" customWidth="1"/>
    <col min="13" max="13" width="15.88671875" style="1" customWidth="1"/>
    <col min="14" max="14" width="14.21875" style="1" customWidth="1"/>
    <col min="15" max="15" width="15.109375" style="1" customWidth="1"/>
    <col min="16" max="1024" width="9.109375" style="1"/>
  </cols>
  <sheetData>
    <row r="1" spans="1:17" ht="24.7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7" ht="30" customHeight="1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7" ht="29.25" customHeight="1">
      <c r="A3" s="32" t="s">
        <v>24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7" ht="67.2" customHeight="1">
      <c r="A4" s="33" t="s">
        <v>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7" ht="42.75" customHeight="1">
      <c r="A5" s="34" t="s">
        <v>2</v>
      </c>
      <c r="B5" s="34" t="s">
        <v>3</v>
      </c>
      <c r="C5" s="25" t="s">
        <v>4</v>
      </c>
      <c r="D5" s="25" t="s">
        <v>5</v>
      </c>
      <c r="E5" s="25" t="s">
        <v>6</v>
      </c>
      <c r="F5" s="25" t="s">
        <v>7</v>
      </c>
      <c r="G5" s="25"/>
      <c r="H5" s="25"/>
      <c r="I5" s="25"/>
      <c r="J5" s="25"/>
      <c r="K5" s="35" t="s">
        <v>8</v>
      </c>
      <c r="L5" s="35"/>
      <c r="M5" s="35"/>
      <c r="N5" s="36" t="s">
        <v>9</v>
      </c>
      <c r="O5" s="25" t="s">
        <v>10</v>
      </c>
    </row>
    <row r="6" spans="1:17" ht="113.25" customHeight="1">
      <c r="A6" s="34"/>
      <c r="B6" s="34"/>
      <c r="C6" s="25"/>
      <c r="D6" s="25"/>
      <c r="E6" s="25"/>
      <c r="F6" s="3" t="s">
        <v>11</v>
      </c>
      <c r="G6" s="3" t="s">
        <v>12</v>
      </c>
      <c r="H6" s="3" t="s">
        <v>13</v>
      </c>
      <c r="I6" s="3" t="s">
        <v>14</v>
      </c>
      <c r="J6" s="3" t="s">
        <v>15</v>
      </c>
      <c r="K6" s="2" t="s">
        <v>16</v>
      </c>
      <c r="L6" s="4" t="s">
        <v>17</v>
      </c>
      <c r="M6" s="4" t="s">
        <v>18</v>
      </c>
      <c r="N6" s="36"/>
      <c r="O6" s="25"/>
    </row>
    <row r="7" spans="1:17" ht="116.4" customHeight="1">
      <c r="A7" s="5">
        <v>1</v>
      </c>
      <c r="B7" s="6" t="s">
        <v>28</v>
      </c>
      <c r="C7" s="7" t="s">
        <v>29</v>
      </c>
      <c r="D7" s="7" t="s">
        <v>19</v>
      </c>
      <c r="E7" s="8">
        <v>10</v>
      </c>
      <c r="F7" s="9">
        <v>3100</v>
      </c>
      <c r="G7" s="9">
        <v>3888</v>
      </c>
      <c r="H7" s="9"/>
      <c r="I7" s="9"/>
      <c r="J7" s="10" t="s">
        <v>20</v>
      </c>
      <c r="K7" s="10">
        <f>AVERAGE(F7:I7)</f>
        <v>3494</v>
      </c>
      <c r="L7" s="11">
        <f>STDEV(F7:I7)</f>
        <v>557.2001435749994</v>
      </c>
      <c r="M7" s="11">
        <f>L7/K7*100</f>
        <v>15.94734240340582</v>
      </c>
      <c r="N7" s="11">
        <f>F7</f>
        <v>3100</v>
      </c>
      <c r="O7" s="10">
        <f>E7*N7</f>
        <v>31000</v>
      </c>
      <c r="P7" s="12"/>
      <c r="Q7" s="12"/>
    </row>
    <row r="8" spans="1:17" s="15" customFormat="1" ht="30.75" customHeight="1">
      <c r="A8" s="26" t="s">
        <v>21</v>
      </c>
      <c r="B8" s="26"/>
      <c r="C8" s="26"/>
      <c r="D8" s="26"/>
      <c r="E8" s="13"/>
      <c r="F8" s="14">
        <f>E7*F7</f>
        <v>31000</v>
      </c>
      <c r="G8" s="14">
        <f>G7*E7</f>
        <v>38880</v>
      </c>
      <c r="H8" s="14">
        <f>H7*E7</f>
        <v>0</v>
      </c>
      <c r="I8" s="14"/>
      <c r="J8" s="14"/>
      <c r="K8" s="14"/>
      <c r="L8" s="14"/>
      <c r="M8" s="14"/>
      <c r="N8" s="14"/>
      <c r="O8" s="14">
        <f>O7</f>
        <v>31000</v>
      </c>
    </row>
    <row r="9" spans="1:17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1:17" ht="15.6">
      <c r="A10" s="16"/>
      <c r="B10" s="17" t="s">
        <v>25</v>
      </c>
      <c r="C10" s="16"/>
      <c r="D10" s="16"/>
      <c r="E10" s="16"/>
      <c r="F10" s="18"/>
      <c r="G10" s="16"/>
      <c r="H10" s="16"/>
      <c r="I10" s="16"/>
      <c r="J10" s="16"/>
      <c r="K10" s="16"/>
      <c r="L10" s="16"/>
      <c r="M10" s="16"/>
      <c r="N10" s="16"/>
      <c r="O10" s="16"/>
    </row>
    <row r="11" spans="1:17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spans="1:17" ht="15.6">
      <c r="A12" s="16"/>
      <c r="B12" s="19" t="s">
        <v>22</v>
      </c>
      <c r="C12" s="16"/>
      <c r="D12" s="16"/>
      <c r="E12" s="16"/>
      <c r="F12" s="20">
        <f>O8</f>
        <v>31000</v>
      </c>
      <c r="G12" s="27" t="s">
        <v>30</v>
      </c>
      <c r="H12" s="27"/>
      <c r="I12" s="27"/>
      <c r="J12" s="27"/>
      <c r="K12" s="27"/>
      <c r="L12" s="27"/>
      <c r="M12" s="27"/>
      <c r="N12" s="27"/>
      <c r="O12" s="27"/>
    </row>
    <row r="13" spans="1:17" ht="35.1" customHeight="1">
      <c r="B13" s="28" t="s">
        <v>23</v>
      </c>
      <c r="C13" s="28"/>
      <c r="D13" s="29">
        <v>46247</v>
      </c>
      <c r="E13" s="29"/>
      <c r="F13" s="29"/>
    </row>
    <row r="14" spans="1:17" ht="35.1" customHeight="1">
      <c r="A14" s="23" t="s">
        <v>26</v>
      </c>
      <c r="B14" s="21"/>
      <c r="C14" s="21"/>
      <c r="D14" s="22"/>
      <c r="E14" s="22"/>
      <c r="F14" s="22" t="s">
        <v>27</v>
      </c>
    </row>
    <row r="15" spans="1:17" ht="22.35" customHeight="1">
      <c r="B15" s="21"/>
      <c r="C15" s="21"/>
      <c r="D15" s="22"/>
      <c r="E15" s="22"/>
      <c r="F15" s="22"/>
    </row>
    <row r="16" spans="1:17">
      <c r="O16" s="24"/>
    </row>
  </sheetData>
  <mergeCells count="17">
    <mergeCell ref="A1:O1"/>
    <mergeCell ref="A2:O2"/>
    <mergeCell ref="A3:O3"/>
    <mergeCell ref="A4:O4"/>
    <mergeCell ref="A5:A6"/>
    <mergeCell ref="B5:B6"/>
    <mergeCell ref="C5:C6"/>
    <mergeCell ref="D5:D6"/>
    <mergeCell ref="E5:E6"/>
    <mergeCell ref="F5:J5"/>
    <mergeCell ref="K5:M5"/>
    <mergeCell ref="N5:N6"/>
    <mergeCell ref="O5:O6"/>
    <mergeCell ref="A8:D8"/>
    <mergeCell ref="G12:O12"/>
    <mergeCell ref="B13:C13"/>
    <mergeCell ref="D13:F13"/>
  </mergeCells>
  <pageMargins left="0.70833333333333304" right="0.70833333333333304" top="0.74791666666666701" bottom="0.74791666666666701" header="0.51180555555555496" footer="0.51180555555555496"/>
  <pageSetup paperSize="9" scale="60" firstPageNumber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249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НМЦК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SaVa</dc:creator>
  <dc:description/>
  <cp:lastModifiedBy>Belih</cp:lastModifiedBy>
  <cp:revision>39</cp:revision>
  <cp:lastPrinted>2026-03-30T09:36:31Z</cp:lastPrinted>
  <dcterms:created xsi:type="dcterms:W3CDTF">2014-01-15T18:15:09Z</dcterms:created>
  <dcterms:modified xsi:type="dcterms:W3CDTF">2026-08-14T05:22:01Z</dcterms:modified>
  <dc:language>ru-RU</dc:language>
</cp:coreProperties>
</file>