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240" yWindow="75" windowWidth="20115" windowHeight="7995" tabRatio="808" firstSheet="18" activeTab="24"/>
  </bookViews>
  <sheets>
    <sheet name="компл к орг" sheetId="1" state="hidden" r:id="rId1"/>
    <sheet name="компл к орг (2)" sheetId="2" r:id="rId2"/>
    <sheet name="ремонт авто" sheetId="3" r:id="rId3"/>
    <sheet name="бак" sheetId="4" r:id="rId4"/>
    <sheet name="котел" sheetId="5" r:id="rId5"/>
    <sheet name="ремонт керхера" sheetId="6" r:id="rId6"/>
    <sheet name="монтаж камеры" sheetId="7" r:id="rId7"/>
    <sheet name="стойка" sheetId="8" r:id="rId8"/>
    <sheet name="монтаж тревожки" sheetId="9" r:id="rId9"/>
    <sheet name="удостоверение" sheetId="10" r:id="rId10"/>
    <sheet name="Лист2" sheetId="11" r:id="rId11"/>
    <sheet name="датчик движения" sheetId="12" r:id="rId12"/>
    <sheet name="датчик движения ЕАТ" sheetId="13" r:id="rId13"/>
    <sheet name="огурцы, томаты" sheetId="14" r:id="rId14"/>
    <sheet name="монтаж тревожки (2)" sheetId="15" r:id="rId15"/>
    <sheet name="капуста чеснок" sheetId="16" r:id="rId16"/>
    <sheet name="краска" sheetId="17" r:id="rId17"/>
    <sheet name="фоторецептор" sheetId="18" r:id="rId18"/>
    <sheet name="обучение ГОиЧС" sheetId="19" r:id="rId19"/>
    <sheet name="краска с ед" sheetId="20" r:id="rId20"/>
    <sheet name="краска с ед 1" sheetId="21" r:id="rId21"/>
    <sheet name="компл к орг 2" sheetId="22" r:id="rId22"/>
    <sheet name="мишени" sheetId="23" r:id="rId23"/>
    <sheet name=" то кнопка" sheetId="24" r:id="rId24"/>
    <sheet name="плитка Армстронг" sheetId="25" r:id="rId25"/>
    <sheet name="валик" sheetId="26" r:id="rId26"/>
    <sheet name="лаб исследования" sheetId="27" r:id="rId27"/>
  </sheets>
  <definedNames>
    <definedName name="_xlnm.Print_Area" localSheetId="23">' то кнопка'!$A$1:$G$28</definedName>
    <definedName name="_xlnm.Print_Area" localSheetId="3">бак!$A$1:$G$28</definedName>
    <definedName name="_xlnm.Print_Area" localSheetId="11">'датчик движения'!$A$1:$K$29</definedName>
    <definedName name="_xlnm.Print_Area" localSheetId="12">'датчик движения ЕАТ'!$A$1:$G$27</definedName>
    <definedName name="_xlnm.Print_Area" localSheetId="15">'капуста чеснок'!$A$1:$G$29</definedName>
    <definedName name="_xlnm.Print_Area" localSheetId="4">котел!$A$1:$G$28</definedName>
    <definedName name="_xlnm.Print_Area" localSheetId="6">'монтаж камеры'!$A$1:$H$27</definedName>
    <definedName name="_xlnm.Print_Area" localSheetId="8">'монтаж тревожки'!$A$1:$G$29</definedName>
    <definedName name="_xlnm.Print_Area" localSheetId="14">'монтаж тревожки (2)'!$A$1:$G$28</definedName>
    <definedName name="_xlnm.Print_Area" localSheetId="18">'обучение ГОиЧС'!$A$1:$G$29</definedName>
    <definedName name="_xlnm.Print_Area" localSheetId="2">'ремонт авто'!$A$1:$K$88</definedName>
    <definedName name="_xlnm.Print_Area" localSheetId="5">'ремонт керхера'!$A$1:$G$28</definedName>
    <definedName name="_xlnm.Print_Area" localSheetId="7">стойка!$A$1:$G$27</definedName>
  </definedNames>
  <calcPr calcId="144525" iterateDelta="1E-4"/>
</workbook>
</file>

<file path=xl/calcChain.xml><?xml version="1.0" encoding="utf-8"?>
<calcChain xmlns="http://schemas.openxmlformats.org/spreadsheetml/2006/main">
  <c r="G11" i="24" l="1"/>
  <c r="F11" i="24"/>
  <c r="E11" i="24"/>
  <c r="G29" i="27" l="1"/>
  <c r="G13" i="27"/>
  <c r="F13" i="27"/>
  <c r="E13" i="27"/>
  <c r="G29" i="26" l="1"/>
  <c r="G13" i="26"/>
  <c r="F13" i="26"/>
  <c r="E13" i="26"/>
  <c r="G13" i="25" l="1"/>
  <c r="F13" i="25"/>
  <c r="E13" i="25"/>
  <c r="G29" i="25"/>
  <c r="G27" i="24" l="1"/>
  <c r="K10" i="24"/>
  <c r="K28" i="23" l="1"/>
  <c r="H12" i="23"/>
  <c r="K12" i="23" s="1"/>
  <c r="K13" i="23" l="1"/>
  <c r="I12" i="23"/>
  <c r="J12" i="23" s="1"/>
  <c r="K31" i="22"/>
  <c r="H15" i="22"/>
  <c r="K15" i="22" s="1"/>
  <c r="H14" i="22"/>
  <c r="K14" i="22" s="1"/>
  <c r="H13" i="22"/>
  <c r="K13" i="22" s="1"/>
  <c r="H12" i="22"/>
  <c r="K12" i="22" s="1"/>
  <c r="I15" i="22" l="1"/>
  <c r="J15" i="22" s="1"/>
  <c r="I14" i="22"/>
  <c r="J14" i="22" s="1"/>
  <c r="I13" i="22"/>
  <c r="J13" i="22" s="1"/>
  <c r="I12" i="22"/>
  <c r="J12" i="22" s="1"/>
  <c r="K16" i="22"/>
  <c r="G12" i="21"/>
  <c r="F13" i="21"/>
  <c r="G13" i="21"/>
  <c r="E19" i="21"/>
  <c r="F19" i="21"/>
  <c r="G19" i="21"/>
  <c r="G36" i="21"/>
  <c r="E20" i="21"/>
  <c r="F20" i="21"/>
  <c r="G20" i="21"/>
  <c r="F18" i="20"/>
  <c r="F20" i="20" s="1"/>
  <c r="J13" i="20"/>
  <c r="J14" i="20"/>
  <c r="J15" i="20"/>
  <c r="J17" i="20"/>
  <c r="J19" i="20"/>
  <c r="J12" i="20"/>
  <c r="H13" i="20"/>
  <c r="H14" i="20"/>
  <c r="H15" i="20"/>
  <c r="H16" i="20"/>
  <c r="J16" i="20" s="1"/>
  <c r="H17" i="20"/>
  <c r="H18" i="20"/>
  <c r="J18" i="20" s="1"/>
  <c r="H19" i="20"/>
  <c r="H12" i="20"/>
  <c r="F19" i="20"/>
  <c r="F15" i="20"/>
  <c r="F17" i="20"/>
  <c r="F14" i="20"/>
  <c r="F13" i="20"/>
  <c r="G18" i="20"/>
  <c r="G17" i="20"/>
  <c r="G16" i="20"/>
  <c r="G15" i="20"/>
  <c r="G14" i="20"/>
  <c r="G13" i="20"/>
  <c r="G12" i="20"/>
  <c r="G19" i="20"/>
  <c r="G36" i="20"/>
  <c r="E19" i="20"/>
  <c r="E18" i="20"/>
  <c r="E17" i="20"/>
  <c r="E16" i="20"/>
  <c r="E15" i="20"/>
  <c r="E14" i="20"/>
  <c r="E20" i="20" s="1"/>
  <c r="J20" i="20" l="1"/>
  <c r="G20" i="20"/>
  <c r="F12" i="19"/>
  <c r="G12" i="19"/>
  <c r="E12" i="19"/>
  <c r="G28" i="19" l="1"/>
  <c r="H12" i="18" l="1"/>
  <c r="I12" i="18"/>
  <c r="L28" i="18"/>
  <c r="K12" i="18"/>
  <c r="K13" i="18" s="1"/>
  <c r="J12" i="18" l="1"/>
  <c r="G12" i="17"/>
  <c r="G13" i="17"/>
  <c r="G14" i="17"/>
  <c r="G15" i="17"/>
  <c r="G16" i="17"/>
  <c r="G17" i="17"/>
  <c r="G18" i="17"/>
  <c r="G19" i="17"/>
  <c r="F19" i="17"/>
  <c r="F18" i="17"/>
  <c r="F17" i="17"/>
  <c r="F16" i="17"/>
  <c r="F15" i="17"/>
  <c r="F14" i="17"/>
  <c r="F13" i="17"/>
  <c r="F12" i="17"/>
  <c r="E18" i="17"/>
  <c r="E17" i="17"/>
  <c r="E16" i="17"/>
  <c r="E15" i="17"/>
  <c r="E14" i="17"/>
  <c r="E19" i="17"/>
  <c r="H12" i="17" l="1"/>
  <c r="K12" i="17" s="1"/>
  <c r="H18" i="17"/>
  <c r="K18" i="17" s="1"/>
  <c r="H19" i="17"/>
  <c r="K19" i="17" s="1"/>
  <c r="H14" i="17"/>
  <c r="K14" i="17" s="1"/>
  <c r="H15" i="17"/>
  <c r="K15" i="17" s="1"/>
  <c r="H16" i="17"/>
  <c r="K16" i="17" s="1"/>
  <c r="H17" i="17"/>
  <c r="K17" i="17" s="1"/>
  <c r="L36" i="17"/>
  <c r="H13" i="17"/>
  <c r="K13" i="17" s="1"/>
  <c r="K20" i="17" l="1"/>
  <c r="I16" i="17"/>
  <c r="J16" i="17" s="1"/>
  <c r="I14" i="17"/>
  <c r="J14" i="17" s="1"/>
  <c r="I18" i="17"/>
  <c r="J18" i="17" s="1"/>
  <c r="I17" i="17"/>
  <c r="J17" i="17" s="1"/>
  <c r="I15" i="17"/>
  <c r="J15" i="17" s="1"/>
  <c r="I19" i="17"/>
  <c r="J19" i="17" s="1"/>
  <c r="I12" i="17"/>
  <c r="J12" i="17" s="1"/>
  <c r="I13" i="17"/>
  <c r="J13" i="17" s="1"/>
  <c r="E12" i="16"/>
  <c r="G28" i="16"/>
  <c r="G12" i="16"/>
  <c r="F12" i="16"/>
  <c r="G11" i="15" l="1"/>
  <c r="F11" i="15"/>
  <c r="E11" i="15"/>
  <c r="G27" i="15"/>
  <c r="J12" i="14" l="1"/>
  <c r="K14" i="14"/>
  <c r="L30" i="14" l="1"/>
  <c r="H13" i="14"/>
  <c r="K13" i="14" s="1"/>
  <c r="H12" i="14"/>
  <c r="K12" i="14" s="1"/>
  <c r="I13" i="14" l="1"/>
  <c r="J13" i="14" s="1"/>
  <c r="I12" i="14"/>
  <c r="G26" i="13"/>
  <c r="G11" i="13"/>
  <c r="F11" i="13"/>
  <c r="E11" i="13"/>
  <c r="K25" i="12"/>
  <c r="H11" i="12"/>
  <c r="K11" i="12" s="1"/>
  <c r="K12" i="12" s="1"/>
  <c r="I11" i="12" l="1"/>
  <c r="J11" i="12" s="1"/>
  <c r="L24" i="10" l="1"/>
  <c r="H12" i="10"/>
  <c r="K12" i="10" s="1"/>
  <c r="K13" i="10" s="1"/>
  <c r="I12" i="10" l="1"/>
  <c r="J12" i="10" s="1"/>
  <c r="K11" i="9"/>
  <c r="G28" i="9" l="1"/>
  <c r="G12" i="9"/>
  <c r="F12" i="9"/>
  <c r="E12" i="9"/>
  <c r="G26" i="8" l="1"/>
  <c r="G11" i="8"/>
  <c r="F11" i="8"/>
  <c r="E11" i="8"/>
  <c r="K10" i="8"/>
  <c r="H26" i="7" l="1"/>
  <c r="H11" i="7"/>
  <c r="F11" i="7"/>
  <c r="E11" i="7"/>
  <c r="G27" i="6" l="1"/>
  <c r="G11" i="6"/>
  <c r="F11" i="6"/>
  <c r="E11" i="6"/>
  <c r="K10" i="6"/>
  <c r="G27" i="5" l="1"/>
  <c r="G11" i="5"/>
  <c r="F11" i="5"/>
  <c r="E11" i="5"/>
  <c r="K10" i="5"/>
  <c r="G27" i="4" l="1"/>
  <c r="G11" i="4"/>
  <c r="F11" i="4"/>
  <c r="E11" i="4"/>
  <c r="K10" i="4"/>
  <c r="K72" i="3" l="1"/>
  <c r="G71" i="3"/>
  <c r="G70" i="3"/>
  <c r="G68" i="3"/>
  <c r="G67" i="3"/>
  <c r="G64" i="3"/>
  <c r="G13" i="3"/>
  <c r="G39" i="3"/>
  <c r="G36" i="3"/>
  <c r="G35" i="3"/>
  <c r="G34" i="3"/>
  <c r="G33" i="3"/>
  <c r="G32" i="3"/>
  <c r="G31" i="3"/>
  <c r="G27" i="3"/>
  <c r="G26" i="3"/>
  <c r="G25" i="3"/>
  <c r="G23" i="3"/>
  <c r="G22" i="3"/>
  <c r="G19" i="3"/>
  <c r="G18" i="3"/>
  <c r="G17" i="3"/>
  <c r="G16" i="3"/>
  <c r="G14" i="3"/>
  <c r="F71" i="3" l="1"/>
  <c r="F70" i="3"/>
  <c r="F68" i="3"/>
  <c r="F67" i="3"/>
  <c r="F64" i="3"/>
  <c r="F59" i="3"/>
  <c r="F46" i="3"/>
  <c r="F45" i="3"/>
  <c r="F44" i="3"/>
  <c r="F43" i="3"/>
  <c r="F42" i="3"/>
  <c r="F41" i="3"/>
  <c r="F39" i="3"/>
  <c r="F36" i="3"/>
  <c r="F35" i="3"/>
  <c r="F34" i="3"/>
  <c r="F33" i="3"/>
  <c r="F32" i="3"/>
  <c r="F31" i="3"/>
  <c r="F26" i="3"/>
  <c r="F25" i="3"/>
  <c r="F24" i="3"/>
  <c r="F23" i="3"/>
  <c r="F22" i="3"/>
  <c r="F18" i="3"/>
  <c r="F17" i="3"/>
  <c r="F16" i="3"/>
  <c r="F15" i="3"/>
  <c r="F14" i="3"/>
  <c r="F13" i="3"/>
  <c r="E70" i="3"/>
  <c r="E68" i="3"/>
  <c r="E67" i="3"/>
  <c r="E64" i="3"/>
  <c r="E54" i="3"/>
  <c r="E53" i="3"/>
  <c r="E51" i="3"/>
  <c r="E50" i="3"/>
  <c r="E45" i="3"/>
  <c r="E44" i="3"/>
  <c r="E42" i="3"/>
  <c r="E41" i="3"/>
  <c r="E39" i="3"/>
  <c r="E35" i="3"/>
  <c r="E34" i="3"/>
  <c r="E33" i="3"/>
  <c r="E32" i="3"/>
  <c r="E31" i="3"/>
  <c r="E26" i="3"/>
  <c r="E25" i="3"/>
  <c r="E24" i="3"/>
  <c r="E23" i="3"/>
  <c r="E22" i="3"/>
  <c r="E19" i="3"/>
  <c r="E18" i="3" l="1"/>
  <c r="E17" i="3"/>
  <c r="E16" i="3"/>
  <c r="E15" i="3"/>
  <c r="E14" i="3"/>
  <c r="E13" i="3"/>
  <c r="H17" i="3" l="1"/>
  <c r="H18" i="3"/>
  <c r="H19" i="3"/>
  <c r="H20" i="3"/>
  <c r="H22" i="3"/>
  <c r="H23" i="3"/>
  <c r="H24" i="3"/>
  <c r="H25" i="3"/>
  <c r="H26" i="3"/>
  <c r="H27" i="3"/>
  <c r="H28" i="3"/>
  <c r="H29" i="3"/>
  <c r="H31" i="3"/>
  <c r="H32" i="3"/>
  <c r="H33" i="3"/>
  <c r="H34" i="3"/>
  <c r="H35" i="3"/>
  <c r="H36" i="3"/>
  <c r="H37" i="3"/>
  <c r="H38" i="3"/>
  <c r="H39" i="3"/>
  <c r="H41" i="3"/>
  <c r="H42" i="3"/>
  <c r="H43" i="3"/>
  <c r="H44" i="3"/>
  <c r="H45" i="3"/>
  <c r="H46" i="3"/>
  <c r="H47" i="3"/>
  <c r="H48" i="3"/>
  <c r="H50" i="3"/>
  <c r="H51" i="3"/>
  <c r="H52" i="3"/>
  <c r="H53" i="3"/>
  <c r="H54" i="3"/>
  <c r="H55" i="3"/>
  <c r="H56" i="3"/>
  <c r="H57" i="3"/>
  <c r="H59" i="3"/>
  <c r="H60" i="3"/>
  <c r="H61" i="3"/>
  <c r="H63" i="3"/>
  <c r="H64" i="3"/>
  <c r="H65" i="3"/>
  <c r="H67" i="3"/>
  <c r="H68" i="3"/>
  <c r="H70" i="3"/>
  <c r="H71" i="3"/>
  <c r="K87" i="3"/>
  <c r="H16" i="3"/>
  <c r="H15" i="3"/>
  <c r="H14" i="3"/>
  <c r="H13" i="3"/>
  <c r="K71" i="3" l="1"/>
  <c r="I71" i="3"/>
  <c r="J71" i="3" s="1"/>
  <c r="K70" i="3"/>
  <c r="I70" i="3"/>
  <c r="J70" i="3" s="1"/>
  <c r="K68" i="3"/>
  <c r="I68" i="3"/>
  <c r="J68" i="3" s="1"/>
  <c r="K67" i="3"/>
  <c r="I67" i="3"/>
  <c r="J67" i="3" s="1"/>
  <c r="K65" i="3"/>
  <c r="I65" i="3"/>
  <c r="J65" i="3" s="1"/>
  <c r="K64" i="3"/>
  <c r="I64" i="3"/>
  <c r="J64" i="3" s="1"/>
  <c r="K63" i="3"/>
  <c r="I63" i="3"/>
  <c r="J63" i="3" s="1"/>
  <c r="K61" i="3"/>
  <c r="I61" i="3"/>
  <c r="J61" i="3" s="1"/>
  <c r="K60" i="3"/>
  <c r="I60" i="3"/>
  <c r="J60" i="3" s="1"/>
  <c r="K59" i="3"/>
  <c r="I59" i="3"/>
  <c r="J59" i="3" s="1"/>
  <c r="K56" i="3"/>
  <c r="I56" i="3"/>
  <c r="J56" i="3" s="1"/>
  <c r="K54" i="3"/>
  <c r="I54" i="3"/>
  <c r="K52" i="3"/>
  <c r="I52" i="3"/>
  <c r="J52" i="3" s="1"/>
  <c r="K50" i="3"/>
  <c r="I50" i="3"/>
  <c r="K57" i="3"/>
  <c r="I57" i="3"/>
  <c r="J57" i="3" s="1"/>
  <c r="K55" i="3"/>
  <c r="I55" i="3"/>
  <c r="J55" i="3" s="1"/>
  <c r="K53" i="3"/>
  <c r="I53" i="3"/>
  <c r="J53" i="3" s="1"/>
  <c r="K51" i="3"/>
  <c r="I51" i="3"/>
  <c r="J51" i="3" s="1"/>
  <c r="K48" i="3"/>
  <c r="I48" i="3"/>
  <c r="J48" i="3" s="1"/>
  <c r="K47" i="3"/>
  <c r="I47" i="3"/>
  <c r="J47" i="3" s="1"/>
  <c r="K46" i="3"/>
  <c r="I46" i="3"/>
  <c r="J46" i="3" s="1"/>
  <c r="K45" i="3"/>
  <c r="I45" i="3"/>
  <c r="J45" i="3" s="1"/>
  <c r="K44" i="3"/>
  <c r="I44" i="3"/>
  <c r="J44" i="3" s="1"/>
  <c r="K43" i="3"/>
  <c r="I43" i="3"/>
  <c r="J43" i="3" s="1"/>
  <c r="K42" i="3"/>
  <c r="I42" i="3"/>
  <c r="J42" i="3" s="1"/>
  <c r="K41" i="3"/>
  <c r="I41" i="3"/>
  <c r="J41" i="3" s="1"/>
  <c r="K39" i="3"/>
  <c r="I39" i="3"/>
  <c r="J39" i="3" s="1"/>
  <c r="K38" i="3"/>
  <c r="I38" i="3"/>
  <c r="K37" i="3"/>
  <c r="I37" i="3"/>
  <c r="J37" i="3" s="1"/>
  <c r="K36" i="3"/>
  <c r="I36" i="3"/>
  <c r="J36" i="3" s="1"/>
  <c r="K35" i="3"/>
  <c r="I35" i="3"/>
  <c r="J35" i="3" s="1"/>
  <c r="K34" i="3"/>
  <c r="I34" i="3"/>
  <c r="J34" i="3" s="1"/>
  <c r="K33" i="3"/>
  <c r="I33" i="3"/>
  <c r="J33" i="3" s="1"/>
  <c r="K32" i="3"/>
  <c r="I32" i="3"/>
  <c r="J32" i="3" s="1"/>
  <c r="K31" i="3"/>
  <c r="I31" i="3"/>
  <c r="J31" i="3" s="1"/>
  <c r="K29" i="3"/>
  <c r="I29" i="3"/>
  <c r="J29" i="3" s="1"/>
  <c r="K28" i="3"/>
  <c r="I28" i="3"/>
  <c r="J28" i="3" s="1"/>
  <c r="K27" i="3"/>
  <c r="I27" i="3"/>
  <c r="J27" i="3" s="1"/>
  <c r="K26" i="3"/>
  <c r="I26" i="3"/>
  <c r="J26" i="3" s="1"/>
  <c r="K25" i="3"/>
  <c r="I25" i="3"/>
  <c r="J25" i="3" s="1"/>
  <c r="K24" i="3"/>
  <c r="I24" i="3"/>
  <c r="J24" i="3" s="1"/>
  <c r="K23" i="3"/>
  <c r="I23" i="3"/>
  <c r="J23" i="3" s="1"/>
  <c r="K22" i="3"/>
  <c r="I22" i="3"/>
  <c r="J22" i="3" s="1"/>
  <c r="K20" i="3"/>
  <c r="I20" i="3"/>
  <c r="J20" i="3" s="1"/>
  <c r="K19" i="3"/>
  <c r="I19" i="3"/>
  <c r="J19" i="3" s="1"/>
  <c r="K18" i="3"/>
  <c r="I18" i="3"/>
  <c r="J18" i="3" s="1"/>
  <c r="K17" i="3"/>
  <c r="I17" i="3"/>
  <c r="J17" i="3" s="1"/>
  <c r="K16" i="3"/>
  <c r="I16" i="3"/>
  <c r="J16" i="3" s="1"/>
  <c r="K15" i="3"/>
  <c r="I15" i="3"/>
  <c r="J15" i="3" s="1"/>
  <c r="K14" i="3"/>
  <c r="I14" i="3"/>
  <c r="J14" i="3" s="1"/>
  <c r="K13" i="3"/>
  <c r="I13" i="3"/>
  <c r="J13" i="3" s="1"/>
  <c r="J54" i="3"/>
  <c r="J50" i="3"/>
  <c r="J38" i="3"/>
  <c r="L17" i="2"/>
  <c r="M32" i="2"/>
  <c r="I16" i="2" l="1"/>
  <c r="I15" i="2"/>
  <c r="J15" i="2" s="1"/>
  <c r="I14" i="2"/>
  <c r="I13" i="2"/>
  <c r="J13" i="2" s="1"/>
  <c r="I12" i="2"/>
  <c r="J12" i="2" s="1"/>
  <c r="L16" i="2" l="1"/>
  <c r="J16" i="2"/>
  <c r="K16" i="2" s="1"/>
  <c r="L14" i="2"/>
  <c r="J14" i="2"/>
  <c r="K14" i="2" s="1"/>
  <c r="K15" i="2"/>
  <c r="K13" i="2"/>
  <c r="K12" i="2"/>
  <c r="L15" i="2"/>
  <c r="L13" i="2"/>
  <c r="L12" i="2"/>
  <c r="I13" i="1"/>
  <c r="J13" i="1" s="1"/>
  <c r="I14" i="1"/>
  <c r="J14" i="1" s="1"/>
  <c r="I15" i="1"/>
  <c r="J15" i="1" s="1"/>
  <c r="I16" i="1"/>
  <c r="J16" i="1" s="1"/>
  <c r="L16" i="1" l="1"/>
  <c r="K16" i="1"/>
  <c r="L14" i="1"/>
  <c r="K14" i="1"/>
  <c r="L15" i="1"/>
  <c r="K15" i="1"/>
  <c r="L13" i="1"/>
  <c r="K13" i="1"/>
  <c r="I12" i="1"/>
  <c r="J12" i="1" s="1"/>
  <c r="L12" i="1" l="1"/>
  <c r="L17" i="1" s="1"/>
  <c r="K12" i="1"/>
</calcChain>
</file>

<file path=xl/sharedStrings.xml><?xml version="1.0" encoding="utf-8"?>
<sst xmlns="http://schemas.openxmlformats.org/spreadsheetml/2006/main" count="992" uniqueCount="263">
  <si>
    <t xml:space="preserve"> Обоснование начальной (максимальной) цены контракта.</t>
  </si>
  <si>
    <t>Поставка бумаги туалетной</t>
  </si>
  <si>
    <t>Основные характеристики объекта закупки:</t>
  </si>
  <si>
    <t xml:space="preserve">Поставка бумаги туалетной в соответствии с техническим заданием (далее - товар). </t>
  </si>
  <si>
    <t>Используемый метод определения начальной (максимальной) цены контракта:</t>
  </si>
  <si>
    <t>НМЦК определена как среднее значение: цен полученных из общедоступной информации о рыночных ценах товаров, работ, услуг, полученных по запросу от потенциальных поставщиков, подрядчиков, исполнителей.</t>
  </si>
  <si>
    <t>№ п/п</t>
  </si>
  <si>
    <t>Наименование</t>
  </si>
  <si>
    <t>Ед. изм.</t>
  </si>
  <si>
    <t>Кол-во</t>
  </si>
  <si>
    <r>
      <t xml:space="preserve">реестровый номер контракта </t>
    </r>
    <r>
      <rPr>
        <sz val="12"/>
        <color rgb="FFFF0000"/>
        <rFont val="Times New Roman"/>
        <family val="1"/>
        <charset val="204"/>
      </rPr>
      <t xml:space="preserve">  2540409018225000001</t>
    </r>
    <r>
      <rPr>
        <sz val="12"/>
        <rFont val="Times New Roman"/>
        <family val="1"/>
        <charset val="204"/>
      </rPr>
      <t xml:space="preserve">
(цена за 1 ед.изм в руб)</t>
    </r>
  </si>
  <si>
    <t>Среднее значение</t>
  </si>
  <si>
    <t>Среднее квадратичное отклонение</t>
  </si>
  <si>
    <t xml:space="preserve">Коэффициент вариации цен </t>
  </si>
  <si>
    <t>Начальная (максимальная) цена контракта</t>
  </si>
  <si>
    <t>шт</t>
  </si>
  <si>
    <t>Итого:</t>
  </si>
  <si>
    <t>Средние потребительские цены в декабре 2024 года на бумагу туалетную составляют 23,67 руб/рулон  согласно официального сайта государственной статистики kemerovostat.gks.ru.</t>
  </si>
  <si>
    <t>Составил:</t>
  </si>
  <si>
    <t>Инспектор ОЗМ и ВО ОТО
ст. лейтенант вн. службы</t>
  </si>
  <si>
    <t>_____________________ О.С. Лысухина</t>
  </si>
  <si>
    <t>Начальник ОЗМиВО ОТО
капитан вн. службы</t>
  </si>
  <si>
    <t>____________________А.А. Шервуд</t>
  </si>
  <si>
    <t>Инспектор ОЗМиВО  ОТО
ст. лейтенант вн. службы</t>
  </si>
  <si>
    <t>Дата подготовки обоснования:</t>
  </si>
  <si>
    <t xml:space="preserve">Руководитель контрактной службы
подполковник  вн. службы                                                           </t>
  </si>
  <si>
    <t>Тел. 8 (3843) 77-64-97 доб 1961</t>
  </si>
  <si>
    <t>_______________________ А.В. Мартынов</t>
  </si>
  <si>
    <t>Блок лазера
для МФУ Pantum BM5100</t>
  </si>
  <si>
    <t>Панель управления с ЖК-дисплеем
для МФУ Pantum BM5100</t>
  </si>
  <si>
    <t>Печка в сборе (термоузел) для
МФУ Pantum BM5100</t>
  </si>
  <si>
    <t>Лоток для бумаги в сборе
для МФУ Pantum BM5100</t>
  </si>
  <si>
    <t>Комплект роликов захвата бумаги
для МФУ Pantum BM5100</t>
  </si>
  <si>
    <t>Поставка комплектующих к оргтехнике</t>
  </si>
  <si>
    <t xml:space="preserve">Поставка комплектующих к оргтехнике в соответствии с техническим заданием (далее - товар). </t>
  </si>
  <si>
    <t>Ознакомлен:</t>
  </si>
  <si>
    <t>____________________ Е.А. Селедкова</t>
  </si>
  <si>
    <t>Вх. № 153 от 15.04.2026 (цена за ед в руб.)</t>
  </si>
  <si>
    <t>Вх. № 154 от 15.04.2026 (цена за ед в руб.)</t>
  </si>
  <si>
    <t>Вх. № 155 от 15.04.2026 (цена за ед в руб.)</t>
  </si>
  <si>
    <t>Вх. № 156 от 15.04.2026 (цена за ед в руб.)</t>
  </si>
  <si>
    <t>Средние потребительские цены в марте 2026 года на комплектующие к оргтехнике  согласно официального сайта государственной статистики 42.rosstat.gov.ru отсутствуют и не регистрируются.</t>
  </si>
  <si>
    <t xml:space="preserve"> Услуги: Замена салонного фильтра
 Материалы: Салонный фильтр (Государственного заказчика) – 1 шт</t>
  </si>
  <si>
    <t>Лада RS0Y5L Ларгус, 2013 г/в, (VIN) ХТАRS0Y5LE0780963, модель двигателя К4М, инвентарный № 07304342 (В971ВУ 142)</t>
  </si>
  <si>
    <t>Лада RS0Y5L Ларгус, 2013 г/в, (VIN) ХТАRS0Y5LE0780974, модель двигателя К4М, инвентарный № 07304340 (В970ВУ 142)</t>
  </si>
  <si>
    <t>Лада RS0Y5L Ларгус, 2013 г/в, (VIN) ХТАRS0Y5LE0780917, модель двигателя К4М, инвентарный № 07304338 (В969ВУ 142)</t>
  </si>
  <si>
    <t>Лада RS0Y5L Ларгус, 2013 г/в, (VIN) ХТАRS0Y5LE0780945, модель двигателя К4М, инвентарный № 07304339 (В972ВУ 142)</t>
  </si>
  <si>
    <t>Лада RS0Y5L Ларгус, 2013 г/в, (VIN) ХТАRS0Y5LE0781006, модель двигателя К4М, инвентарный № 07304341 (В973ВУ 142)</t>
  </si>
  <si>
    <t>Форд Мондео, 2012 г/в, (VIN) X9FDXXEEBDCC15873, модель двигателя KGBA, инвентарный № 07303607 (У002ВТ 142)</t>
  </si>
  <si>
    <t>Форд Фокус, 2014 г/в, (VIN) Z6FMXXEEBMEG84087, модель двигателя IQD8 инвентарный № 5310290672 (В328НМ 142)</t>
  </si>
  <si>
    <t xml:space="preserve">ГАЗ-2705 (2834VU), 2014 г/в (VIN) Х96270500Е0774295 (XU42834VUE0001205), модель двигателя 421640, инвентарный № 07304668 (У494ЕК 142) </t>
  </si>
  <si>
    <t>ГАЗ А62R33, 2020г/в, (VIN) X96А62R33L0913336, модель двигателя УМЗ А275, инвентарный № 53100502 (Т060КУ 142)</t>
  </si>
  <si>
    <t>усл.ед.</t>
  </si>
  <si>
    <r>
      <t xml:space="preserve"> </t>
    </r>
    <r>
      <rPr>
        <b/>
        <sz val="12"/>
        <rFont val="Times New Roman"/>
        <family val="1"/>
        <charset val="204"/>
      </rPr>
      <t>Услуги:</t>
    </r>
    <r>
      <rPr>
        <sz val="12"/>
        <rFont val="Times New Roman"/>
        <family val="1"/>
        <charset val="204"/>
      </rPr>
      <t xml:space="preserve"> Замена ремня привода вспомогательных агрегатов с заменой натяжного ролика с натяжным механизмом и опорного ролика
 </t>
    </r>
    <r>
      <rPr>
        <b/>
        <sz val="12"/>
        <rFont val="Times New Roman"/>
        <family val="1"/>
        <charset val="204"/>
      </rPr>
      <t>Материалы:</t>
    </r>
    <r>
      <rPr>
        <sz val="12"/>
        <rFont val="Times New Roman"/>
        <family val="1"/>
        <charset val="204"/>
      </rPr>
      <t xml:space="preserve"> Комплект ремня привода вспомогательных агрегатов с опорным роликом и натяжным роликом с натяжным механизмом (Исполнителя) - 1 шт</t>
    </r>
  </si>
  <si>
    <r>
      <t xml:space="preserve"> </t>
    </r>
    <r>
      <rPr>
        <b/>
        <sz val="12"/>
        <rFont val="Times New Roman"/>
        <family val="1"/>
        <charset val="204"/>
      </rPr>
      <t>Услуги:</t>
    </r>
    <r>
      <rPr>
        <sz val="12"/>
        <rFont val="Times New Roman"/>
        <family val="1"/>
        <charset val="204"/>
      </rPr>
      <t xml:space="preserve"> Замена передних тормозных дисков (левого, правого) c заменой передних тормозных колодок
 </t>
    </r>
    <r>
      <rPr>
        <b/>
        <sz val="12"/>
        <rFont val="Times New Roman"/>
        <family val="1"/>
        <charset val="204"/>
      </rPr>
      <t>Материалы:</t>
    </r>
    <r>
      <rPr>
        <sz val="12"/>
        <rFont val="Times New Roman"/>
        <family val="1"/>
        <charset val="204"/>
      </rPr>
      <t xml:space="preserve"> Передние тормозные диски (Исполнителя) – 2 шт., передние тормозные колодки (Исполнителя) - 1 к-т</t>
    </r>
  </si>
  <si>
    <r>
      <t xml:space="preserve"> </t>
    </r>
    <r>
      <rPr>
        <b/>
        <sz val="12"/>
        <rFont val="Times New Roman"/>
        <family val="1"/>
        <charset val="204"/>
      </rPr>
      <t>Услуги:</t>
    </r>
    <r>
      <rPr>
        <sz val="12"/>
        <rFont val="Times New Roman"/>
        <family val="1"/>
        <charset val="204"/>
      </rPr>
      <t xml:space="preserve"> Замена масла в ДВС* и масляного фильтра
 </t>
    </r>
    <r>
      <rPr>
        <b/>
        <sz val="12"/>
        <rFont val="Times New Roman"/>
        <family val="1"/>
        <charset val="204"/>
      </rPr>
      <t>Материалы:</t>
    </r>
    <r>
      <rPr>
        <sz val="12"/>
        <rFont val="Times New Roman"/>
        <family val="1"/>
        <charset val="204"/>
      </rPr>
      <t xml:space="preserve"> Масло моторное в ДВС* (Государственного заказчика, 5w40 синтетическое в соответствии с допусками на данное Т/С*) - 5 л., Масленый фильтр (Государственного заказчика) – 1 шт</t>
    </r>
  </si>
  <si>
    <r>
      <t xml:space="preserve"> </t>
    </r>
    <r>
      <rPr>
        <b/>
        <sz val="12"/>
        <rFont val="Times New Roman"/>
        <family val="1"/>
        <charset val="204"/>
      </rPr>
      <t>Услуги:</t>
    </r>
    <r>
      <rPr>
        <sz val="12"/>
        <rFont val="Times New Roman"/>
        <family val="1"/>
        <charset val="204"/>
      </rPr>
      <t xml:space="preserve"> Замена воздушного фильтра
 </t>
    </r>
    <r>
      <rPr>
        <b/>
        <sz val="12"/>
        <rFont val="Times New Roman"/>
        <family val="1"/>
        <charset val="204"/>
      </rPr>
      <t>Материалы:</t>
    </r>
    <r>
      <rPr>
        <sz val="12"/>
        <rFont val="Times New Roman"/>
        <family val="1"/>
        <charset val="204"/>
      </rPr>
      <t xml:space="preserve"> Воздушный фильтр (Государственного заказчика) – 1 шт</t>
    </r>
  </si>
  <si>
    <r>
      <t xml:space="preserve"> </t>
    </r>
    <r>
      <rPr>
        <b/>
        <sz val="12"/>
        <rFont val="Times New Roman"/>
        <family val="1"/>
        <charset val="204"/>
      </rPr>
      <t>Услуги:</t>
    </r>
    <r>
      <rPr>
        <sz val="12"/>
        <rFont val="Times New Roman"/>
        <family val="1"/>
        <charset val="204"/>
      </rPr>
      <t xml:space="preserve"> Замена ремня ГРМ* и насоса охлаждающей жидкости
 </t>
    </r>
    <r>
      <rPr>
        <b/>
        <sz val="12"/>
        <rFont val="Times New Roman"/>
        <family val="1"/>
        <charset val="204"/>
      </rPr>
      <t>Материалы:</t>
    </r>
    <r>
      <rPr>
        <sz val="12"/>
        <rFont val="Times New Roman"/>
        <family val="1"/>
        <charset val="204"/>
      </rPr>
      <t xml:space="preserve"> Комплект ГРМ* с насосом охлаждающей жидкости (Исполнителя) - 1 шт</t>
    </r>
  </si>
  <si>
    <r>
      <t xml:space="preserve"> </t>
    </r>
    <r>
      <rPr>
        <b/>
        <sz val="12"/>
        <rFont val="Times New Roman"/>
        <family val="1"/>
        <charset val="204"/>
      </rPr>
      <t>Услуги:</t>
    </r>
    <r>
      <rPr>
        <sz val="12"/>
        <rFont val="Times New Roman"/>
        <family val="1"/>
        <charset val="204"/>
      </rPr>
      <t xml:space="preserve"> Замена сальников: распределительных валов ГБЦ*, коленчатого вала ДВС* 
 </t>
    </r>
    <r>
      <rPr>
        <b/>
        <sz val="12"/>
        <rFont val="Times New Roman"/>
        <family val="1"/>
        <charset val="204"/>
      </rPr>
      <t>Материалы:</t>
    </r>
    <r>
      <rPr>
        <sz val="12"/>
        <rFont val="Times New Roman"/>
        <family val="1"/>
        <charset val="204"/>
      </rPr>
      <t xml:space="preserve"> Сальник распределительного вала (Исполнителя) – 2 шт., сальник коленчатого вала (Исполнителя) - 1 шт</t>
    </r>
  </si>
  <si>
    <r>
      <t xml:space="preserve"> </t>
    </r>
    <r>
      <rPr>
        <b/>
        <sz val="12"/>
        <rFont val="Times New Roman"/>
        <family val="1"/>
        <charset val="204"/>
      </rPr>
      <t>Услуги:</t>
    </r>
    <r>
      <rPr>
        <sz val="12"/>
        <rFont val="Times New Roman"/>
        <family val="1"/>
        <charset val="204"/>
      </rPr>
      <t xml:space="preserve"> Замена охлаждающей жидкости 
 </t>
    </r>
    <r>
      <rPr>
        <b/>
        <sz val="12"/>
        <rFont val="Times New Roman"/>
        <family val="1"/>
        <charset val="204"/>
      </rPr>
      <t>Материалы:</t>
    </r>
    <r>
      <rPr>
        <sz val="12"/>
        <rFont val="Times New Roman"/>
        <family val="1"/>
        <charset val="204"/>
      </rPr>
      <t xml:space="preserve"> Охлаждающая жидкость 
(Государственного заказчика) – 5 л</t>
    </r>
  </si>
  <si>
    <r>
      <t xml:space="preserve"> </t>
    </r>
    <r>
      <rPr>
        <b/>
        <sz val="12"/>
        <rFont val="Times New Roman"/>
        <family val="1"/>
        <charset val="204"/>
      </rPr>
      <t>Услуги:</t>
    </r>
    <r>
      <rPr>
        <sz val="12"/>
        <rFont val="Times New Roman"/>
        <family val="1"/>
        <charset val="204"/>
      </rPr>
      <t xml:space="preserve"> Замена салонного фильтра
 </t>
    </r>
    <r>
      <rPr>
        <b/>
        <sz val="12"/>
        <rFont val="Times New Roman"/>
        <family val="1"/>
        <charset val="204"/>
      </rPr>
      <t>Материалы:</t>
    </r>
    <r>
      <rPr>
        <sz val="12"/>
        <rFont val="Times New Roman"/>
        <family val="1"/>
        <charset val="204"/>
      </rPr>
      <t xml:space="preserve"> Салонный фильтр (Государственного заказчика) – 1 шт</t>
    </r>
  </si>
  <si>
    <r>
      <rPr>
        <b/>
        <sz val="12"/>
        <rFont val="Times New Roman"/>
        <family val="1"/>
        <charset val="204"/>
      </rPr>
      <t>Услуги:</t>
    </r>
    <r>
      <rPr>
        <sz val="12"/>
        <rFont val="Times New Roman"/>
        <family val="1"/>
        <charset val="204"/>
      </rPr>
      <t xml:space="preserve"> Замена ремня привода вспомогательных агрегатов с заменой натяжного ролика с натяжным механизмом и опорного ролика
 </t>
    </r>
    <r>
      <rPr>
        <b/>
        <sz val="12"/>
        <rFont val="Times New Roman"/>
        <family val="1"/>
        <charset val="204"/>
      </rPr>
      <t>Материалы:</t>
    </r>
    <r>
      <rPr>
        <sz val="12"/>
        <rFont val="Times New Roman"/>
        <family val="1"/>
        <charset val="204"/>
      </rPr>
      <t xml:space="preserve"> Комплект ремня привода вспомогательных агрегатов с опорным роликом и натяжным роликом с натяжным механизмом (Исполнителя) - 1 шт</t>
    </r>
  </si>
  <si>
    <r>
      <t xml:space="preserve"> </t>
    </r>
    <r>
      <rPr>
        <b/>
        <sz val="12"/>
        <rFont val="Times New Roman"/>
        <family val="1"/>
        <charset val="204"/>
      </rPr>
      <t>Услуги:</t>
    </r>
    <r>
      <rPr>
        <sz val="12"/>
        <rFont val="Times New Roman"/>
        <family val="1"/>
        <charset val="204"/>
      </rPr>
      <t xml:space="preserve"> Замена задних амортизаторов (левого, правого)
 </t>
    </r>
    <r>
      <rPr>
        <b/>
        <sz val="12"/>
        <rFont val="Times New Roman"/>
        <family val="1"/>
        <charset val="204"/>
      </rPr>
      <t>Материалы:</t>
    </r>
    <r>
      <rPr>
        <sz val="12"/>
        <rFont val="Times New Roman"/>
        <family val="1"/>
        <charset val="204"/>
      </rPr>
      <t xml:space="preserve"> Комплект задних амортизаторов (Исполнителя) – 2 шт</t>
    </r>
  </si>
  <si>
    <r>
      <t xml:space="preserve"> </t>
    </r>
    <r>
      <rPr>
        <b/>
        <sz val="12"/>
        <rFont val="Times New Roman"/>
        <family val="1"/>
        <charset val="204"/>
      </rPr>
      <t>Услуги:</t>
    </r>
    <r>
      <rPr>
        <sz val="12"/>
        <rFont val="Times New Roman"/>
        <family val="1"/>
        <charset val="204"/>
      </rPr>
      <t xml:space="preserve"> Замена воздушного фильтра
 </t>
    </r>
    <r>
      <rPr>
        <b/>
        <sz val="12"/>
        <rFont val="Times New Roman"/>
        <family val="1"/>
        <charset val="204"/>
      </rPr>
      <t>Материалы:</t>
    </r>
    <r>
      <rPr>
        <sz val="12"/>
        <rFont val="Times New Roman"/>
        <family val="1"/>
        <charset val="204"/>
      </rPr>
      <t xml:space="preserve"> Воздушный фильтр (Исполнителя) – 1 шт</t>
    </r>
  </si>
  <si>
    <r>
      <t xml:space="preserve"> </t>
    </r>
    <r>
      <rPr>
        <b/>
        <sz val="12"/>
        <rFont val="Times New Roman"/>
        <family val="1"/>
        <charset val="204"/>
      </rPr>
      <t>Услуги:</t>
    </r>
    <r>
      <rPr>
        <sz val="12"/>
        <rFont val="Times New Roman"/>
        <family val="1"/>
        <charset val="204"/>
      </rPr>
      <t xml:space="preserve"> Замена масла в ДВС* и масляного фильтра
 </t>
    </r>
    <r>
      <rPr>
        <b/>
        <sz val="12"/>
        <rFont val="Times New Roman"/>
        <family val="1"/>
        <charset val="204"/>
      </rPr>
      <t>Материалы:</t>
    </r>
    <r>
      <rPr>
        <sz val="12"/>
        <rFont val="Times New Roman"/>
        <family val="1"/>
        <charset val="204"/>
      </rPr>
      <t xml:space="preserve"> Масло моторное в ДВС* (Государственного заказчика, 5w40 синтетическое в соответствии с допусками на данное Т/С*) – 5 л., Масленый фильтр (Государственного заказчика) – 1 шт</t>
    </r>
  </si>
  <si>
    <r>
      <t xml:space="preserve"> </t>
    </r>
    <r>
      <rPr>
        <b/>
        <sz val="12"/>
        <rFont val="Times New Roman"/>
        <family val="1"/>
        <charset val="204"/>
      </rPr>
      <t>Услуги:</t>
    </r>
    <r>
      <rPr>
        <sz val="12"/>
        <rFont val="Times New Roman"/>
        <family val="1"/>
        <charset val="204"/>
      </rPr>
      <t xml:space="preserve"> Замена масла в ДВС* и масляного фильтра
 </t>
    </r>
    <r>
      <rPr>
        <b/>
        <sz val="12"/>
        <rFont val="Times New Roman"/>
        <family val="1"/>
        <charset val="204"/>
      </rPr>
      <t>Материалы:</t>
    </r>
    <r>
      <rPr>
        <sz val="12"/>
        <rFont val="Times New Roman"/>
        <family val="1"/>
        <charset val="204"/>
      </rPr>
      <t xml:space="preserve"> Масло моторное в ДВС* (Государственного заказчика, 5w40 синтетическое в соответствии с допусками на данное Т/С*) - 6 л., Масленый фильтр (Исполнителя) – 1 шт</t>
    </r>
  </si>
  <si>
    <t>Средние потребительские цены в марте 2026 года на услуги по техническому обслуживанию и ремонту транспортных средств согласно официального сайта государственной статистики 42.rosstat.gov.ru отсутствуют и не регистрируются.</t>
  </si>
  <si>
    <t>Инициатор
Начальник АС
капиатан внутренней службы</t>
  </si>
  <si>
    <t>_____________________ Д.А. Мироненко</t>
  </si>
  <si>
    <t>______________________ А.В. Мартынов</t>
  </si>
  <si>
    <t>Оказание услуг по техническому обслуживанию и ремонту транспортных средств</t>
  </si>
  <si>
    <t xml:space="preserve">Оказание услуг по техническому обслуживанию и ремонту транспортных средств в соответствии с техническим заданием (далее - услуги). </t>
  </si>
  <si>
    <t>Вх. № 170 от 20.04.2026 (цена за ед в руб.)</t>
  </si>
  <si>
    <t>Вх. № 171 от 20.04.2026 (цена за ед в руб.)</t>
  </si>
  <si>
    <t>Вх. № 172 от 20.04.2026 (цена за ед в руб.)</t>
  </si>
  <si>
    <t>Обоснование цены контракта, заключаемого с единственным поставщиком (подрядчиком исполнителем).</t>
  </si>
  <si>
    <t>Используемый метод определения цены контракта, заключаемого с единственным потавщиком (подрядчиком, исполнителем):</t>
  </si>
  <si>
    <t>Цена контракта, заключаемого с единственным поставщиком (подрядчиком, исполнителем) определена как наименьшее значение из цен полученных из общедоступной информации о рыночных ценах товаров, работ, услуг,а так же цен, полученных по запросу от потенциальных поставщиков (подрядчиков, исполнителей).</t>
  </si>
  <si>
    <t>Средняя цена на сметану составляет 240,06 руб/кг согласно сведениям из программного комплекса "Учета и контроля исполнения контрактов тыловых служб" в части исполнении государственных контрактов на поставку продовольствия в рамках ГОЗ (ИПКС) по Сибирскому Федеральному округу по состоянию на 16.10.2023.</t>
  </si>
  <si>
    <t>Инспектор ОЗМ и ВО ОТО
ст. л-т вн. службы</t>
  </si>
  <si>
    <t>Тел. 8 (3843) 77-64-97</t>
  </si>
  <si>
    <t>Поставка баков металлических (для питьевой воды)</t>
  </si>
  <si>
    <t>Бак металлический (для питьевой воды)</t>
  </si>
  <si>
    <t>Вх. № 186 от 27.04.2026 
(цена за 1 ед.изм. в руб)</t>
  </si>
  <si>
    <t>Вх. № 187 от 27.04.2026 
(цена за 1 ед.изм. в руб)</t>
  </si>
  <si>
    <t>Вх. № 188 от 27.04.2026 
(цена за 1 ед.изм. в руб)</t>
  </si>
  <si>
    <r>
      <t xml:space="preserve"> Цена для размещения на ЕАТ  составит </t>
    </r>
    <r>
      <rPr>
        <b/>
        <sz val="13"/>
        <color rgb="FFFF0000"/>
        <rFont val="Times New Roman"/>
        <family val="1"/>
        <charset val="204"/>
      </rPr>
      <t>28 040</t>
    </r>
    <r>
      <rPr>
        <b/>
        <sz val="13"/>
        <rFont val="Times New Roman"/>
        <family val="1"/>
        <charset val="204"/>
      </rPr>
      <t xml:space="preserve"> (</t>
    </r>
    <r>
      <rPr>
        <b/>
        <sz val="13"/>
        <color rgb="FFFF0000"/>
        <rFont val="Times New Roman"/>
        <family val="1"/>
        <charset val="204"/>
      </rPr>
      <t>двадцать восемь тысяч сорок) рублей 00 копеек</t>
    </r>
    <r>
      <rPr>
        <b/>
        <sz val="13"/>
        <rFont val="Times New Roman"/>
        <family val="1"/>
        <charset val="204"/>
      </rPr>
      <t>.</t>
    </r>
  </si>
  <si>
    <r>
      <t>Средние потребительские цены в</t>
    </r>
    <r>
      <rPr>
        <sz val="13"/>
        <color rgb="FFFF0000"/>
        <rFont val="Times New Roman"/>
        <family val="1"/>
        <charset val="204"/>
      </rPr>
      <t xml:space="preserve"> марте</t>
    </r>
    <r>
      <rPr>
        <sz val="13"/>
        <rFont val="Times New Roman"/>
        <family val="1"/>
        <charset val="204"/>
      </rPr>
      <t xml:space="preserve"> 2026 года на  </t>
    </r>
    <r>
      <rPr>
        <sz val="13"/>
        <color rgb="FFFF0000"/>
        <rFont val="Times New Roman"/>
        <family val="1"/>
        <charset val="204"/>
      </rPr>
      <t>баки металлические (для питьевой воды)</t>
    </r>
    <r>
      <rPr>
        <sz val="13"/>
        <rFont val="Times New Roman"/>
        <family val="1"/>
        <charset val="204"/>
      </rPr>
      <t xml:space="preserve">  на официальном сайте государственной статистики 42.rosstat.gov.ru отсутствуют и </t>
    </r>
    <r>
      <rPr>
        <sz val="13"/>
        <color rgb="FFFF0000"/>
        <rFont val="Times New Roman"/>
        <family val="1"/>
        <charset val="204"/>
      </rPr>
      <t>не регистрируются.</t>
    </r>
  </si>
  <si>
    <t>Инициатор
Ст. инспектор ОПО ОТО
капитан вн. службы</t>
  </si>
  <si>
    <t>____________________ Н.В. Фаренбург</t>
  </si>
  <si>
    <t>Начальник ОЗМ и ВО ОТО
капитан вн. службы</t>
  </si>
  <si>
    <t>____________________ А.В. Мартынов</t>
  </si>
  <si>
    <r>
      <rPr>
        <sz val="13"/>
        <color rgb="FFFF0000"/>
        <rFont val="Times New Roman"/>
        <family val="1"/>
        <charset val="204"/>
      </rPr>
      <t>Поставка баков металлических (для питьевой воды)</t>
    </r>
    <r>
      <rPr>
        <sz val="13"/>
        <rFont val="Times New Roman"/>
        <family val="1"/>
        <charset val="204"/>
      </rPr>
      <t xml:space="preserve">  в соответствии с техническим заданием (далее - </t>
    </r>
    <r>
      <rPr>
        <sz val="13"/>
        <color rgb="FFFF0000"/>
        <rFont val="Times New Roman"/>
        <family val="1"/>
        <charset val="204"/>
      </rPr>
      <t>товар</t>
    </r>
    <r>
      <rPr>
        <sz val="13"/>
        <rFont val="Times New Roman"/>
        <family val="1"/>
        <charset val="204"/>
      </rPr>
      <t>). Описание товара в соответствии с техническим заданием.</t>
    </r>
  </si>
  <si>
    <t>Поставка и установка котла пищеварочного</t>
  </si>
  <si>
    <r>
      <rPr>
        <sz val="13"/>
        <color rgb="FFFF0000"/>
        <rFont val="Times New Roman"/>
        <family val="1"/>
        <charset val="204"/>
      </rPr>
      <t>Поставка и установка котла пищеварочного</t>
    </r>
    <r>
      <rPr>
        <sz val="13"/>
        <rFont val="Times New Roman"/>
        <family val="1"/>
        <charset val="204"/>
      </rPr>
      <t xml:space="preserve"> в соответствии с техническим заданием (далее - </t>
    </r>
    <r>
      <rPr>
        <sz val="13"/>
        <color rgb="FFFF0000"/>
        <rFont val="Times New Roman"/>
        <family val="1"/>
        <charset val="204"/>
      </rPr>
      <t>товар</t>
    </r>
    <r>
      <rPr>
        <sz val="13"/>
        <rFont val="Times New Roman"/>
        <family val="1"/>
        <charset val="204"/>
      </rPr>
      <t>). Описание товара в соответствии с техническим заданием.</t>
    </r>
  </si>
  <si>
    <t>Вх. № 191 от 27.04.2026 
(цена за 1 ед.изм. в руб)</t>
  </si>
  <si>
    <t>Вх. № 190 от 27.04.2026 
(цена за 1 ед.изм. в руб)</t>
  </si>
  <si>
    <t>Вх. № 189 от 27.04.2026 
(цена за 1 ед.изм. в руб)</t>
  </si>
  <si>
    <r>
      <t xml:space="preserve"> Цена для размещения на ЕАТ  составит </t>
    </r>
    <r>
      <rPr>
        <b/>
        <sz val="13"/>
        <color rgb="FFFF0000"/>
        <rFont val="Times New Roman"/>
        <family val="1"/>
        <charset val="204"/>
      </rPr>
      <t xml:space="preserve">219 500 </t>
    </r>
    <r>
      <rPr>
        <b/>
        <sz val="13"/>
        <rFont val="Times New Roman"/>
        <family val="1"/>
        <charset val="204"/>
      </rPr>
      <t>(</t>
    </r>
    <r>
      <rPr>
        <b/>
        <sz val="13"/>
        <color rgb="FFFF0000"/>
        <rFont val="Times New Roman"/>
        <family val="1"/>
        <charset val="204"/>
      </rPr>
      <t>двести девятнадцать тысяч пятьсот) рублей 00 копеек</t>
    </r>
    <r>
      <rPr>
        <b/>
        <sz val="13"/>
        <rFont val="Times New Roman"/>
        <family val="1"/>
        <charset val="204"/>
      </rPr>
      <t>.</t>
    </r>
  </si>
  <si>
    <r>
      <t>Средние потребительские цены в</t>
    </r>
    <r>
      <rPr>
        <sz val="13"/>
        <color rgb="FFFF0000"/>
        <rFont val="Times New Roman"/>
        <family val="1"/>
        <charset val="204"/>
      </rPr>
      <t xml:space="preserve"> марте</t>
    </r>
    <r>
      <rPr>
        <sz val="13"/>
        <rFont val="Times New Roman"/>
        <family val="1"/>
        <charset val="204"/>
      </rPr>
      <t xml:space="preserve"> 2026 года на котлы пищеварочные на официальном сайте государственной статистики 42.rosstat.gov.ru отсутствуют и </t>
    </r>
    <r>
      <rPr>
        <sz val="13"/>
        <color rgb="FFFF0000"/>
        <rFont val="Times New Roman"/>
        <family val="1"/>
        <charset val="204"/>
      </rPr>
      <t>не регистрируются.</t>
    </r>
  </si>
  <si>
    <t>Оказание услуг по техническому обслуживанию и ремонту аппарата высокого давления</t>
  </si>
  <si>
    <r>
      <rPr>
        <sz val="13"/>
        <color rgb="FFFF0000"/>
        <rFont val="Times New Roman"/>
        <family val="1"/>
        <charset val="204"/>
      </rPr>
      <t>Оказание услуг по техническому обслуживанию и ремонту аппарата высокого давления</t>
    </r>
    <r>
      <rPr>
        <sz val="13"/>
        <rFont val="Times New Roman"/>
        <family val="1"/>
        <charset val="204"/>
      </rPr>
      <t xml:space="preserve"> в соответствии с техническим заданием (далее - </t>
    </r>
    <r>
      <rPr>
        <sz val="13"/>
        <color rgb="FFFF0000"/>
        <rFont val="Times New Roman"/>
        <family val="1"/>
        <charset val="204"/>
      </rPr>
      <t>услуга</t>
    </r>
    <r>
      <rPr>
        <sz val="13"/>
        <rFont val="Times New Roman"/>
        <family val="1"/>
        <charset val="204"/>
      </rPr>
      <t>). Описание услуги в соответствии с техническим заданием.</t>
    </r>
  </si>
  <si>
    <r>
      <t xml:space="preserve"> </t>
    </r>
    <r>
      <rPr>
        <b/>
        <sz val="12"/>
        <rFont val="Times New Roman"/>
        <family val="1"/>
        <charset val="204"/>
      </rPr>
      <t>Услуги:</t>
    </r>
    <r>
      <rPr>
        <sz val="12"/>
        <rFont val="Times New Roman"/>
        <family val="1"/>
        <charset val="204"/>
      </rPr>
      <t xml:space="preserve"> техническое обслуживание и ремонт аппарата высокого давления АВД Karcher Professional HD 5/17 инв.101343300079
 </t>
    </r>
    <r>
      <rPr>
        <b/>
        <sz val="12"/>
        <rFont val="Times New Roman"/>
        <family val="1"/>
        <charset val="204"/>
      </rPr>
      <t>Материалы:</t>
    </r>
    <r>
      <rPr>
        <sz val="12"/>
        <rFont val="Times New Roman"/>
        <family val="1"/>
        <charset val="204"/>
      </rPr>
      <t xml:space="preserve">  Кольцо 12*20*4/6 - 3 шт;   Кольцо с проточкой - 6 шт;  Распределительный золотник в сборе - 1 шт;  Термопредохранитель - 1 шт;  Замена масла- 1 шт.</t>
    </r>
  </si>
  <si>
    <t>Вх. № 192 от 29.04.2026 
(цена за 1 ед.изм. в руб)</t>
  </si>
  <si>
    <r>
      <t xml:space="preserve"> Цена для размещения на ЕАТ  составит </t>
    </r>
    <r>
      <rPr>
        <b/>
        <sz val="13"/>
        <color rgb="FFFF0000"/>
        <rFont val="Times New Roman"/>
        <family val="1"/>
        <charset val="204"/>
      </rPr>
      <t xml:space="preserve">19 490 </t>
    </r>
    <r>
      <rPr>
        <b/>
        <sz val="13"/>
        <rFont val="Times New Roman"/>
        <family val="1"/>
        <charset val="204"/>
      </rPr>
      <t>(</t>
    </r>
    <r>
      <rPr>
        <b/>
        <sz val="13"/>
        <color rgb="FFFF0000"/>
        <rFont val="Times New Roman"/>
        <family val="1"/>
        <charset val="204"/>
      </rPr>
      <t>девятнадцать тысяч четыреста девяносто) рублей 00 копеек</t>
    </r>
    <r>
      <rPr>
        <b/>
        <sz val="13"/>
        <rFont val="Times New Roman"/>
        <family val="1"/>
        <charset val="204"/>
      </rPr>
      <t>.</t>
    </r>
  </si>
  <si>
    <r>
      <t>Средние потребительские цены в</t>
    </r>
    <r>
      <rPr>
        <sz val="13"/>
        <color rgb="FFFF0000"/>
        <rFont val="Times New Roman"/>
        <family val="1"/>
        <charset val="204"/>
      </rPr>
      <t xml:space="preserve"> марте</t>
    </r>
    <r>
      <rPr>
        <sz val="13"/>
        <rFont val="Times New Roman"/>
        <family val="1"/>
        <charset val="204"/>
      </rPr>
      <t xml:space="preserve"> 2026 года на оказание услуг по техническому обслуживанию и ремонту аппарата высокого давления на официальном сайте государственной статистики 42.rosstat.gov.ru отсутствуют и      </t>
    </r>
    <r>
      <rPr>
        <sz val="13"/>
        <color rgb="FFFF0000"/>
        <rFont val="Times New Roman"/>
        <family val="1"/>
        <charset val="204"/>
      </rPr>
      <t>не регистрируются.</t>
    </r>
  </si>
  <si>
    <t>Оказание услуг по монтажу камеры охлаждения</t>
  </si>
  <si>
    <r>
      <rPr>
        <sz val="13"/>
        <color rgb="FFFF0000"/>
        <rFont val="Times New Roman"/>
        <family val="1"/>
        <charset val="204"/>
      </rPr>
      <t>Оказание услуг по монтажу камеры охлаждения</t>
    </r>
    <r>
      <rPr>
        <sz val="13"/>
        <rFont val="Times New Roman"/>
        <family val="1"/>
        <charset val="204"/>
      </rPr>
      <t xml:space="preserve"> в соответствии с техническим заданием (далее - </t>
    </r>
    <r>
      <rPr>
        <sz val="13"/>
        <color rgb="FFFF0000"/>
        <rFont val="Times New Roman"/>
        <family val="1"/>
        <charset val="204"/>
      </rPr>
      <t>услуга</t>
    </r>
    <r>
      <rPr>
        <sz val="13"/>
        <rFont val="Times New Roman"/>
        <family val="1"/>
        <charset val="204"/>
      </rPr>
      <t>). Описание услуги в соответствии с техническим заданием.</t>
    </r>
  </si>
  <si>
    <t>____________________ О.С. Лысухина</t>
  </si>
  <si>
    <r>
      <t>Средние потребительские цены в</t>
    </r>
    <r>
      <rPr>
        <sz val="13"/>
        <color rgb="FFFF0000"/>
        <rFont val="Times New Roman"/>
        <family val="1"/>
        <charset val="204"/>
      </rPr>
      <t xml:space="preserve"> марте</t>
    </r>
    <r>
      <rPr>
        <sz val="13"/>
        <rFont val="Times New Roman"/>
        <family val="1"/>
        <charset val="204"/>
      </rPr>
      <t xml:space="preserve"> 2026 года на оказание услуг по монтажу камеры охлаждения на официальном сайте государственной статистики 42.rosstat.gov.ru отсутствуют и </t>
    </r>
    <r>
      <rPr>
        <sz val="13"/>
        <color rgb="FFFF0000"/>
        <rFont val="Times New Roman"/>
        <family val="1"/>
        <charset val="204"/>
      </rPr>
      <t>не регистрируются.</t>
    </r>
  </si>
  <si>
    <t>Вх. № 195 от 29.04.2026 
(цена за 1 ед.изм. в руб)</t>
  </si>
  <si>
    <t>Вх. № 196 от 29.04.2026 
(цена за 1 ед.изм. в руб)</t>
  </si>
  <si>
    <t>Вх. № 197 от 29.04.2026 
(цена за 1 ед.изм. в руб)</t>
  </si>
  <si>
    <t>www.tomsk.park-ur.ru
(цена за ед. изм в руб)</t>
  </si>
  <si>
    <t>www.vseinstrumenti.ru
(цена за ед. изм в руб)</t>
  </si>
  <si>
    <t>Поставка мобильных стоек ограждения</t>
  </si>
  <si>
    <r>
      <rPr>
        <sz val="13"/>
        <color rgb="FFFF0000"/>
        <rFont val="Times New Roman"/>
        <family val="1"/>
        <charset val="204"/>
      </rPr>
      <t>Поставка мобильных стоек ограждения</t>
    </r>
    <r>
      <rPr>
        <sz val="13"/>
        <rFont val="Times New Roman"/>
        <family val="1"/>
        <charset val="204"/>
      </rPr>
      <t xml:space="preserve"> в соответствии с техническим заданием (далее - </t>
    </r>
    <r>
      <rPr>
        <sz val="13"/>
        <color rgb="FFFF0000"/>
        <rFont val="Times New Roman"/>
        <family val="1"/>
        <charset val="204"/>
      </rPr>
      <t>товар</t>
    </r>
    <r>
      <rPr>
        <sz val="13"/>
        <rFont val="Times New Roman"/>
        <family val="1"/>
        <charset val="204"/>
      </rPr>
      <t>). Описание товара в соответствии с техническим заданием.</t>
    </r>
  </si>
  <si>
    <r>
      <t xml:space="preserve"> Цена для размещения на ЕАТ составит </t>
    </r>
    <r>
      <rPr>
        <b/>
        <sz val="13"/>
        <rFont val="Times New Roman"/>
        <family val="1"/>
        <charset val="204"/>
      </rPr>
      <t>50 049 (пятьдесят тысяч пятьсот восемьдесят девять) рублей 00 копеек.</t>
    </r>
  </si>
  <si>
    <r>
      <t>Средние потребительские цены в</t>
    </r>
    <r>
      <rPr>
        <sz val="13"/>
        <color rgb="FFFF0000"/>
        <rFont val="Times New Roman"/>
        <family val="1"/>
        <charset val="204"/>
      </rPr>
      <t xml:space="preserve"> марте</t>
    </r>
    <r>
      <rPr>
        <sz val="13"/>
        <rFont val="Times New Roman"/>
        <family val="1"/>
        <charset val="204"/>
      </rPr>
      <t xml:space="preserve"> 2026 года на мобильные стойки ограждения сайте государственной статистики 42.rosstat.gov.ru отсутствуют и </t>
    </r>
    <r>
      <rPr>
        <sz val="13"/>
        <color rgb="FFFF0000"/>
        <rFont val="Times New Roman"/>
        <family val="1"/>
        <charset val="204"/>
      </rPr>
      <t>не регистрируются.</t>
    </r>
  </si>
  <si>
    <t>____________________ В.С. Шмидт</t>
  </si>
  <si>
    <t>Инициатор
Начальник кабинета специальных дисциплин УО
ст. л-т вн. службы</t>
  </si>
  <si>
    <t>Мобильная стойка ограждения</t>
  </si>
  <si>
    <t>Выполнение работ по установке и техническому обслуживанию оборудования тревожной сигнализации</t>
  </si>
  <si>
    <r>
      <rPr>
        <sz val="13"/>
        <color rgb="FFFF0000"/>
        <rFont val="Times New Roman"/>
        <family val="1"/>
        <charset val="204"/>
      </rPr>
      <t>Выполнение работ по установке и техническому обслуживанию оборудования тревожной сигнализации</t>
    </r>
    <r>
      <rPr>
        <sz val="13"/>
        <rFont val="Times New Roman"/>
        <family val="1"/>
        <charset val="204"/>
      </rPr>
      <t xml:space="preserve"> в соответствии с техническим заданием (далее - </t>
    </r>
    <r>
      <rPr>
        <sz val="13"/>
        <color rgb="FFFF0000"/>
        <rFont val="Times New Roman"/>
        <family val="1"/>
        <charset val="204"/>
      </rPr>
      <t>работа</t>
    </r>
    <r>
      <rPr>
        <sz val="13"/>
        <rFont val="Times New Roman"/>
        <family val="1"/>
        <charset val="204"/>
      </rPr>
      <t>). Описание работ в соответствии с техническим заданием.</t>
    </r>
  </si>
  <si>
    <t>Вх. № 199 от 05.05.2026 
(цена за 1 ед.изм. в руб)</t>
  </si>
  <si>
    <t>Вх. № 200 от 05.05.2026 
(цена за 1 ед.изм. в руб)</t>
  </si>
  <si>
    <t>Вх. № 201 от 05.05.2026 
(цена за 1 ед.изм. в руб)</t>
  </si>
  <si>
    <t>Монтаж системы тревожной сигнализации на объекте</t>
  </si>
  <si>
    <t>Техническое обслуживание тревожной сигнализации</t>
  </si>
  <si>
    <t>мес</t>
  </si>
  <si>
    <r>
      <t xml:space="preserve"> Цена для размещения на ЕАТ  составит </t>
    </r>
    <r>
      <rPr>
        <b/>
        <sz val="13"/>
        <color rgb="FFFF0000"/>
        <rFont val="Times New Roman"/>
        <family val="1"/>
        <charset val="204"/>
      </rPr>
      <t xml:space="preserve">47 657 </t>
    </r>
    <r>
      <rPr>
        <b/>
        <sz val="13"/>
        <rFont val="Times New Roman"/>
        <family val="1"/>
        <charset val="204"/>
      </rPr>
      <t>(</t>
    </r>
    <r>
      <rPr>
        <b/>
        <sz val="13"/>
        <color rgb="FFFF0000"/>
        <rFont val="Times New Roman"/>
        <family val="1"/>
        <charset val="204"/>
      </rPr>
      <t>сорок семь тысяч шестьсот пятьдесят семь) рублей 75 копеек</t>
    </r>
    <r>
      <rPr>
        <b/>
        <sz val="13"/>
        <rFont val="Times New Roman"/>
        <family val="1"/>
        <charset val="204"/>
      </rPr>
      <t>.</t>
    </r>
  </si>
  <si>
    <r>
      <t>Средние потребительские цены в</t>
    </r>
    <r>
      <rPr>
        <sz val="13"/>
        <color rgb="FFFF0000"/>
        <rFont val="Times New Roman"/>
        <family val="1"/>
        <charset val="204"/>
      </rPr>
      <t xml:space="preserve"> марте</t>
    </r>
    <r>
      <rPr>
        <sz val="13"/>
        <rFont val="Times New Roman"/>
        <family val="1"/>
        <charset val="204"/>
      </rPr>
      <t xml:space="preserve"> 2026 года на выполнение работ по установке и техническому обслуживанию оборудования тревожной сигнализации на официальном сайте государственной статистики 42.rosstat.gov.ru отсутствуют и          </t>
    </r>
    <r>
      <rPr>
        <sz val="13"/>
        <color rgb="FFFF0000"/>
        <rFont val="Times New Roman"/>
        <family val="1"/>
        <charset val="204"/>
      </rPr>
      <t>не регистрируются.</t>
    </r>
  </si>
  <si>
    <t>Инициатор      
Начальник Дежурной службы
майор внутренней службы</t>
  </si>
  <si>
    <t>_____________________ В.Н. Жижкеев</t>
  </si>
  <si>
    <t>Вх. № 202 от 05.05.2026 
(цена за 1 ед.изм. в руб)</t>
  </si>
  <si>
    <r>
      <t xml:space="preserve"> Цена для размещения на ЕАТ  составит </t>
    </r>
    <r>
      <rPr>
        <b/>
        <sz val="13"/>
        <color rgb="FFFF0000"/>
        <rFont val="Times New Roman"/>
        <family val="1"/>
        <charset val="204"/>
      </rPr>
      <t xml:space="preserve">60 000 </t>
    </r>
    <r>
      <rPr>
        <b/>
        <sz val="13"/>
        <rFont val="Times New Roman"/>
        <family val="1"/>
        <charset val="204"/>
      </rPr>
      <t>(</t>
    </r>
    <r>
      <rPr>
        <b/>
        <sz val="13"/>
        <color rgb="FFFF0000"/>
        <rFont val="Times New Roman"/>
        <family val="1"/>
        <charset val="204"/>
      </rPr>
      <t>шестьдесят тысяч) рублей 00 копеек</t>
    </r>
    <r>
      <rPr>
        <b/>
        <sz val="13"/>
        <rFont val="Times New Roman"/>
        <family val="1"/>
        <charset val="204"/>
      </rPr>
      <t>.</t>
    </r>
  </si>
  <si>
    <t>Инициатор
Начальник ОПО ОТО
ст. л-т вн. службы</t>
  </si>
  <si>
    <t>____________________ Е.Ю. Миллер</t>
  </si>
  <si>
    <t xml:space="preserve"> Обоснование  цены</t>
  </si>
  <si>
    <t>Бланк удостоверения сотрудника УИС</t>
  </si>
  <si>
    <t>Вх. № 205 от 05.05.2026 (цена за ед в руб.)</t>
  </si>
  <si>
    <t>Вх. № 206 от 05.05.2026 (цена за ед в руб.)</t>
  </si>
  <si>
    <t>Вх. № 207 от 05.05.2026 (цена за ед в руб.)</t>
  </si>
  <si>
    <t>____________________О.С. Лысухина</t>
  </si>
  <si>
    <t>Начальник ОК, ОКВиСРЛС
майор внутренней службы</t>
  </si>
  <si>
    <t>____________________ О.О. Куликова</t>
  </si>
  <si>
    <t>Обоснование начальной (максимальной) цены контракта.</t>
  </si>
  <si>
    <t>НМЦК определена как среднее значение: цен полученных их общедоступной информации о рыночных ценах товаров, работ, услуг, цен, полученных по запросу от потенциальных поставщиков, подрядчиков, исполнителей.</t>
  </si>
  <si>
    <t>Кол-во, ед. изм.</t>
  </si>
  <si>
    <t>_____________________Е.А. Селедкова</t>
  </si>
  <si>
    <t>Начальник ОЗМ и ВО ОТО
капитан внутренней службы</t>
  </si>
  <si>
    <t>_____________________А.А. Шервуд</t>
  </si>
  <si>
    <t>Датчик движения</t>
  </si>
  <si>
    <t>Поставка датчиков движения</t>
  </si>
  <si>
    <r>
      <rPr>
        <sz val="16"/>
        <color rgb="FFFF0000"/>
        <rFont val="Times New Roman"/>
        <family val="1"/>
        <charset val="204"/>
      </rPr>
      <t>Поставка датчиков движения</t>
    </r>
    <r>
      <rPr>
        <sz val="16"/>
        <rFont val="Times New Roman"/>
        <family val="1"/>
        <charset val="204"/>
      </rPr>
      <t xml:space="preserve"> в соответствии с техническим заданием (далее - Товар). Описание товара в соответствии с техническим заданием.</t>
    </r>
  </si>
  <si>
    <r>
      <t xml:space="preserve">Средние потребительские цены на датчики движения в марте </t>
    </r>
    <r>
      <rPr>
        <sz val="16"/>
        <color rgb="FFFF0000"/>
        <rFont val="Times New Roman"/>
        <family val="1"/>
        <charset val="204"/>
      </rPr>
      <t>2026 году</t>
    </r>
    <r>
      <rPr>
        <sz val="16"/>
        <rFont val="Times New Roman"/>
        <family val="1"/>
        <charset val="204"/>
      </rPr>
      <t xml:space="preserve"> на официальном сайте государственной статистики 42.rosstat.gov.ru отсутствуют и не регистрируются.</t>
    </r>
  </si>
  <si>
    <t>____________________ С.А. Бараксанов</t>
  </si>
  <si>
    <t>Инициатор
Начальник ОКТРиКЭО ОТО
майор внутренней службы</t>
  </si>
  <si>
    <r>
      <t>https://www.elektro.ru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(цена за ед. изм в руб)</t>
    </r>
  </si>
  <si>
    <r>
      <t>https://rs24.ru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(цена за ед. изм в руб)</t>
    </r>
  </si>
  <si>
    <r>
      <t xml:space="preserve">https://www.etm.ru 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(цена за ед. изм в руб)</t>
    </r>
  </si>
  <si>
    <t>Поставка продуктов питания по государственному оборонному заказу (огурцы, томаты (помидоры))</t>
  </si>
  <si>
    <t xml:space="preserve">Поставка продуктов питания по государственному оборонному заказу (огурцы, томаты (помидоры)) в соответствии с техническим заданием (далее - товар). </t>
  </si>
  <si>
    <t>Огурцы</t>
  </si>
  <si>
    <t>Томаты (помидоры)</t>
  </si>
  <si>
    <t>кг</t>
  </si>
  <si>
    <t>Средние потребительские цены в апреле 2026 года согласно официального сайта государственной статистики 42.rosstat.gov.ru составляют:
огурцы - 188,94 руб/кг;
томаты - 303,13 руб/кг.</t>
  </si>
  <si>
    <t>Вх. № 209 от 13.05.2026 (цена за ед в руб.)</t>
  </si>
  <si>
    <t>Вх. № 210 от 13.05.2026 (цена за ед в руб.)</t>
  </si>
  <si>
    <t>Вх. № 211 от 13.05.2026 (цена за ед в руб.)</t>
  </si>
  <si>
    <t>Инициатор
Начальник ОПО ОТО
ст. л-т внутренней службы</t>
  </si>
  <si>
    <r>
      <t xml:space="preserve"> Цена для размещения на ЕАТ  составит </t>
    </r>
    <r>
      <rPr>
        <b/>
        <sz val="13"/>
        <color rgb="FFFF0000"/>
        <rFont val="Times New Roman"/>
        <family val="1"/>
        <charset val="204"/>
      </rPr>
      <t xml:space="preserve">42 976 </t>
    </r>
    <r>
      <rPr>
        <b/>
        <sz val="13"/>
        <rFont val="Times New Roman"/>
        <family val="1"/>
        <charset val="204"/>
      </rPr>
      <t>(</t>
    </r>
    <r>
      <rPr>
        <b/>
        <sz val="13"/>
        <color rgb="FFFF0000"/>
        <rFont val="Times New Roman"/>
        <family val="1"/>
        <charset val="204"/>
      </rPr>
      <t>сорок две тысячи девятьсот семьдесят шесть) рублей 99 копеек</t>
    </r>
    <r>
      <rPr>
        <b/>
        <sz val="13"/>
        <rFont val="Times New Roman"/>
        <family val="1"/>
        <charset val="204"/>
      </rPr>
      <t>.</t>
    </r>
  </si>
  <si>
    <t>Капуста белокочанная</t>
  </si>
  <si>
    <t>Чеснок</t>
  </si>
  <si>
    <t>Поставка продуктов питания по государственному оборонному заказу (капуста белокочанная, чеснок)</t>
  </si>
  <si>
    <t xml:space="preserve">Поставка продуктов питания по государственному оборонному заказу (капуста белокочанная, чеснок) в соответствии с техническим заданием (далее - товар). </t>
  </si>
  <si>
    <r>
      <t xml:space="preserve"> Цена для размещения на ЕАТ  составит </t>
    </r>
    <r>
      <rPr>
        <b/>
        <sz val="13"/>
        <rFont val="Times New Roman"/>
        <family val="1"/>
        <charset val="204"/>
      </rPr>
      <t>154 750 (сто пятьдесят четыре тысячи семьсот пятьдесят) рублей 00 копеек.</t>
    </r>
  </si>
  <si>
    <t>Средние потребительские цены в апреле 2026 года согласно официального сайта государственной статистики 42.rosstat.gov.ru составляют:
-капуста белокочанная свежая - 36,88 руб/кг;
-чеснок - 338,52 руб/кг.</t>
  </si>
  <si>
    <t>____________________ В.Н. Жижкеев</t>
  </si>
  <si>
    <t>Уайт-спирит</t>
  </si>
  <si>
    <t>Краска на основе акриловых или виниловых полимеров в водной среде</t>
  </si>
  <si>
    <t>Эмаль (ПФ белая)</t>
  </si>
  <si>
    <t>Эмаль (ПФ серая)</t>
  </si>
  <si>
    <t>Эмаль (ПФ красная)</t>
  </si>
  <si>
    <t>Эмаль (ПФ красно-коричневая)</t>
  </si>
  <si>
    <t>Эмаль (ПФ желтая)</t>
  </si>
  <si>
    <t>л</t>
  </si>
  <si>
    <r>
      <t xml:space="preserve"> Цена для размещения на ЕАТ составит </t>
    </r>
    <r>
      <rPr>
        <b/>
        <sz val="13"/>
        <rFont val="PT Astra Serif"/>
        <family val="1"/>
        <charset val="204"/>
      </rPr>
      <t>63 283 (шестьдесят три тысячи двести восемьдесят три) рубля 20 копеек.</t>
    </r>
  </si>
  <si>
    <t>Поставка датчиков движения в соответствии с техническим заданием (далее - Товар). Описание товара в соответствии с техническим заданием.</t>
  </si>
  <si>
    <t>https://rs24.ru 
(цена за ед. изм в руб)</t>
  </si>
  <si>
    <t>https://www.etm.ru  
(цена за ед. изм в руб)</t>
  </si>
  <si>
    <t>https://www.elektro.ru 
(цена за ед. изм в руб)</t>
  </si>
  <si>
    <t>Средние потребительские цены на датчики движения в апреле 2026 году на официальном сайте государственной статистики 42.rosstat.gov.ru отсутствуют и не регистрируются.</t>
  </si>
  <si>
    <t>Фоторецептор для МФУ Xerox WC 7830</t>
  </si>
  <si>
    <t>Средние потребительские цены в апреле 2026 года на фоторецепторы  согласно официального сайта государственной статистики 42.rosstat.gov.ru отсутствуют и не регистрируются.</t>
  </si>
  <si>
    <t>Поставка фоторецепторов для многофункциональных устройств</t>
  </si>
  <si>
    <t xml:space="preserve">Поставка фоторецепторов для многофункциональных устройств в соответствии с техническим заданием (далее - товар). </t>
  </si>
  <si>
    <t>Инициатор
Начальник ОИТОСИиВ
подполковник внутренней службы</t>
  </si>
  <si>
    <t>____________________ М.М. Бабушкин</t>
  </si>
  <si>
    <t>Оказание образовательных услуг по повышению квалификации</t>
  </si>
  <si>
    <t xml:space="preserve">Оказание образовательных услуг по повышению квалификации в соответствии с техническим заданием (далее - услуги). </t>
  </si>
  <si>
    <t>чел</t>
  </si>
  <si>
    <t>Обучение по дополнительной профессиональной программе – программе повышения квалификации «Работники структурных подразделений, уполномоченных на решение задач в области гражданской обороны, организаций, не отнесенных к категории по гражданской обороне»</t>
  </si>
  <si>
    <t>Обучение по дополнительной профессиональной программе – программе повышения квалификации «Руководители и работники эвакуационных органов (комиссий)»</t>
  </si>
  <si>
    <t>Вх. № 214 от 25.05.2026 (цена за ед в руб.)</t>
  </si>
  <si>
    <t>Вх. № 215 от 25.05.2026 (цена за ед в руб.)</t>
  </si>
  <si>
    <t>Вх. № 216 от 25.05.2026 (цена за ед в руб.)</t>
  </si>
  <si>
    <t>Вх. № 217 от 25.05.2026 (цена за ед в руб.)</t>
  </si>
  <si>
    <t>Вх. № 218 от 25.05.2026 (цена за ед в руб.)</t>
  </si>
  <si>
    <t>Вх. № 219 от 25.05.2026 (цена за ед в руб.)</t>
  </si>
  <si>
    <r>
      <t xml:space="preserve"> Цена для размещения на ЕАТ  составит </t>
    </r>
    <r>
      <rPr>
        <b/>
        <sz val="13"/>
        <rFont val="Times New Roman"/>
        <family val="1"/>
        <charset val="204"/>
      </rPr>
      <t>8 940 (восемь тысяч девятьсот сорок) рублей 00 копеек.</t>
    </r>
  </si>
  <si>
    <t>Средние потребительские цены в апреле 2026 года на услуги повышения квалификации в дистанционном формате согласно официального сайта государственной статистики 42.rosstat.gov.ru отсутствуют и не регистрируются.</t>
  </si>
  <si>
    <t>Инициатор      
Начальник отделения кадров
майор внутренней службы</t>
  </si>
  <si>
    <t>____________________ О.Н. Куликова</t>
  </si>
  <si>
    <t>Эмаль (ПФ белая) 1 шт-2,7 кг</t>
  </si>
  <si>
    <t>Эмаль (ПФ желтая) 1 шт-2,7 кг</t>
  </si>
  <si>
    <t>Эмаль (ПФ серая) 1 шт-2,7 кг</t>
  </si>
  <si>
    <t>Эмаль (ПФ красная) 1 шт-2,7 кг</t>
  </si>
  <si>
    <t>Эмаль (ПФ красно-коричневая) 1 шт-2,7 кг</t>
  </si>
  <si>
    <t>Вх. № 223 от 25.05.2026 (цена за ед в руб.)</t>
  </si>
  <si>
    <t>Вх. № 224 от 25.05.2026 (цена за ед в руб.)</t>
  </si>
  <si>
    <t>Вх. № 225 от 25.05.2026 (цена за ед в руб.)</t>
  </si>
  <si>
    <t>Средние потребительские цены в апреле 2026 года на краски масляные, эмали составляют 415,10 руб/кг согласно официального сайта государственной статистики 42.rosstat.gov.ru.</t>
  </si>
  <si>
    <t>Комплект роликов захвата бумаги
(лоток 3,4)
для МФУ Xerox WC 5845</t>
  </si>
  <si>
    <t>Комплект роликов захвата бумаги
(лоток 1,2)
для МФУ Xerox WC 5845</t>
  </si>
  <si>
    <t>Ремень (лента) промежуточного переноса
для МФУ Xerox WC 7830</t>
  </si>
  <si>
    <t>Термоузел в сборе для МФУ Pantum BM5100 ADN</t>
  </si>
  <si>
    <t>Вх. № 226 от 25.05.2026 (цена за ед в руб.)</t>
  </si>
  <si>
    <t>Вх. № 227 от 25.05.2026 (цена за ед в руб.)</t>
  </si>
  <si>
    <t>Вх. № 228 от 25.05.2026 (цена за ед в руб.)</t>
  </si>
  <si>
    <t>Средние потребительские цены в апреле 2026 года на комплектующие к оргтехнике  согласно официального сайта государственной статистики 42.rosstat.gov.ru отсутствуют и не регистрируются.</t>
  </si>
  <si>
    <t>Мишени для пулевой стрельбы</t>
  </si>
  <si>
    <t>Поставка мишеней для пулевой стрельбы</t>
  </si>
  <si>
    <t xml:space="preserve">Поставка мишеней для пулевой стрельбы в соответствии с техническим заданием (далее - товар). </t>
  </si>
  <si>
    <t>Средние потребительские цены в апреле 2026 года на  мишени для пулевой стрельбые  согласно официального сайта государственной статистики 42.rosstat.gov.ru отсутствуют и не регистрируются.</t>
  </si>
  <si>
    <t>Инициатор
Начальник кафедры Ф и ОП
подполковник внутренней службы</t>
  </si>
  <si>
    <t>____________________ В.В. Варинов</t>
  </si>
  <si>
    <t>Вх. № 232 от 27.05.2026 (цена за ед в руб.)</t>
  </si>
  <si>
    <t>Вх. № 233 от 27.05.2026 (цена за ед в руб.)</t>
  </si>
  <si>
    <t>www.trofey.ru
 (цена за ед в руб.)</t>
  </si>
  <si>
    <t>Поставка плит минеральных для подвесного потолка</t>
  </si>
  <si>
    <t xml:space="preserve">Поставка плит минеральных для подвесного потолка в соответствии с техническим заданием (далее - товар). </t>
  </si>
  <si>
    <t>Средние потребительские цены в апреле 2026 года на  плиты минеральные для подвесного потолка  согласно официального сайта государственной статистики 42.rosstat.gov.ru  отсутствуют и не регистрируются..</t>
  </si>
  <si>
    <t>Плита минеральная для подвесного потолка типа Армстронг</t>
  </si>
  <si>
    <t xml:space="preserve"> Цена для размещения на ЕАТ  составит 43 000 (сорок три тысячи) рублей 00 копеек.</t>
  </si>
  <si>
    <t>Вх. № 243 от 04.06.2026 (цена за ед в руб.)</t>
  </si>
  <si>
    <t>Вх. № 244 от 04.06.2026 (цена за ед в руб.)</t>
  </si>
  <si>
    <t>Вх. № 245 от 04.06.2026 (цена за ед в руб.)</t>
  </si>
  <si>
    <t>Поставка валиков малярных</t>
  </si>
  <si>
    <t>Валик малярный</t>
  </si>
  <si>
    <t xml:space="preserve">Поставка валиков малярных в соответствии с техническим заданием (далее - товар). </t>
  </si>
  <si>
    <t>Средние потребительские цены в апреле 2026 года на  валик малярный  согласно официального сайта государственной статистики 42.rosstat.gov.ru  отсутствуют и не регистрируются..</t>
  </si>
  <si>
    <t>Вх. № 253 от 08.06.2026 (цена за ед в руб.)</t>
  </si>
  <si>
    <t>Вх. № 254 от 08.06.2026 (цена за ед в руб.)</t>
  </si>
  <si>
    <t>Вх. № 255 от 08.06.2026 (цена за ед в руб.)</t>
  </si>
  <si>
    <t xml:space="preserve"> Цена для размещения на ЕАТ  составит 10 900 (десять тысяч девятьсот) рублей 00 копеек.</t>
  </si>
  <si>
    <t>Оказание услуг по осуществлению лабораторных исследований и испытаний</t>
  </si>
  <si>
    <t>Услуги  по осуществлению лабораторных исследований и испытаний</t>
  </si>
  <si>
    <t>Средние потребительские цены в апреле 2026 года на  услуги  по осуществлению лабораторных исследований и испытаний  согласно официального сайта государственной статистики 42.rosstat.gov.ru  отсутствуют и не регистрируются..</t>
  </si>
  <si>
    <r>
      <t xml:space="preserve"> Цена для размещения на ЕАТ  составит </t>
    </r>
    <r>
      <rPr>
        <b/>
        <sz val="13"/>
        <color rgb="FFFF0000"/>
        <rFont val="Times New Roman"/>
        <family val="1"/>
        <charset val="204"/>
      </rPr>
      <t xml:space="preserve">4 680 </t>
    </r>
    <r>
      <rPr>
        <b/>
        <sz val="13"/>
        <rFont val="Times New Roman"/>
        <family val="1"/>
        <charset val="204"/>
      </rPr>
      <t>(</t>
    </r>
    <r>
      <rPr>
        <b/>
        <sz val="13"/>
        <color rgb="FFFF0000"/>
        <rFont val="Times New Roman"/>
        <family val="1"/>
        <charset val="204"/>
      </rPr>
      <t>четыре тысячи шестьсот восемьдесят) рублей 78 копеек</t>
    </r>
    <r>
      <rPr>
        <b/>
        <sz val="13"/>
        <rFont val="Times New Roman"/>
        <family val="1"/>
        <charset val="204"/>
      </rPr>
      <t>.</t>
    </r>
  </si>
  <si>
    <t>Оказание услуг по техническому обслуживанию оборудования тревожной сигнализации</t>
  </si>
  <si>
    <r>
      <rPr>
        <sz val="13"/>
        <color rgb="FFFF0000"/>
        <rFont val="Times New Roman"/>
        <family val="1"/>
        <charset val="204"/>
      </rPr>
      <t>Оказание услуг техническому обслуживанию оборудования тревожной сигнализации</t>
    </r>
    <r>
      <rPr>
        <sz val="13"/>
        <rFont val="Times New Roman"/>
        <family val="1"/>
        <charset val="204"/>
      </rPr>
      <t xml:space="preserve"> в соответствии с техническим заданием (далее - </t>
    </r>
    <r>
      <rPr>
        <sz val="13"/>
        <color rgb="FFFF0000"/>
        <rFont val="Times New Roman"/>
        <family val="1"/>
        <charset val="204"/>
      </rPr>
      <t>услуга</t>
    </r>
    <r>
      <rPr>
        <sz val="13"/>
        <rFont val="Times New Roman"/>
        <family val="1"/>
        <charset val="204"/>
      </rPr>
      <t>). Описание услуг в соответствии с техническим заданием.</t>
    </r>
  </si>
  <si>
    <r>
      <t>Средние потребительские цены в</t>
    </r>
    <r>
      <rPr>
        <sz val="13"/>
        <color rgb="FFFF0000"/>
        <rFont val="Times New Roman"/>
        <family val="1"/>
        <charset val="204"/>
      </rPr>
      <t xml:space="preserve"> апреле</t>
    </r>
    <r>
      <rPr>
        <sz val="13"/>
        <rFont val="Times New Roman"/>
        <family val="1"/>
        <charset val="204"/>
      </rPr>
      <t xml:space="preserve"> 2026 года на услуги по техническому обслуживанию оборудования тревожной сигнализации на официальном сайте государственной статистики 42.rosstat.gov.ru отсутствуют и          </t>
    </r>
    <r>
      <rPr>
        <sz val="13"/>
        <color rgb="FFFF0000"/>
        <rFont val="Times New Roman"/>
        <family val="1"/>
        <charset val="204"/>
      </rPr>
      <t>не регистрируются.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</si>
</sst>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000"/>
    <numFmt numFmtId="165" formatCode="0.00000"/>
    <numFmt numFmtId="166" formatCode="0.0000000"/>
    <numFmt numFmtId="167" formatCode="_(\$* #,##0.00_);_(\$* \(#,##0.00\);_(\$* \-??_);_(@_)"/>
    <numFmt numFmtId="168" formatCode="_-* #,##0.00&quot;р.&quot;_-;\-* #,##0.00&quot;р.&quot;_-;_-* \-??&quot;р.&quot;_-;_-@_-"/>
    <numFmt numFmtId="169" formatCode="#,##0.000000"/>
    <numFmt numFmtId="170" formatCode="#,##0.0000000"/>
    <numFmt numFmtId="171" formatCode="0.000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2"/>
      <charset val="204"/>
    </font>
    <font>
      <sz val="14"/>
      <color indexed="9"/>
      <name val="Times New Roman"/>
      <family val="2"/>
      <charset val="204"/>
    </font>
    <font>
      <sz val="14"/>
      <color indexed="62"/>
      <name val="Times New Roman"/>
      <family val="2"/>
      <charset val="204"/>
    </font>
    <font>
      <b/>
      <sz val="14"/>
      <color indexed="63"/>
      <name val="Times New Roman"/>
      <family val="2"/>
      <charset val="204"/>
    </font>
    <font>
      <b/>
      <sz val="14"/>
      <color indexed="52"/>
      <name val="Times New Roman"/>
      <family val="2"/>
      <charset val="204"/>
    </font>
    <font>
      <sz val="11"/>
      <color indexed="8"/>
      <name val="Calibri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4"/>
      <color indexed="8"/>
      <name val="Times New Roman"/>
      <family val="2"/>
      <charset val="204"/>
    </font>
    <font>
      <b/>
      <sz val="14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4"/>
      <color indexed="60"/>
      <name val="Times New Roman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color indexed="20"/>
      <name val="Times New Roman"/>
      <family val="2"/>
      <charset val="204"/>
    </font>
    <font>
      <i/>
      <sz val="14"/>
      <color indexed="23"/>
      <name val="Times New Roman"/>
      <family val="2"/>
      <charset val="204"/>
    </font>
    <font>
      <sz val="14"/>
      <color indexed="52"/>
      <name val="Times New Roman"/>
      <family val="2"/>
      <charset val="204"/>
    </font>
    <font>
      <sz val="14"/>
      <color indexed="10"/>
      <name val="Times New Roman"/>
      <family val="2"/>
      <charset val="204"/>
    </font>
    <font>
      <sz val="14"/>
      <color indexed="17"/>
      <name val="Times New Roman"/>
      <family val="2"/>
      <charset val="204"/>
    </font>
    <font>
      <b/>
      <sz val="16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6"/>
      <name val="Calibri"/>
      <family val="2"/>
      <scheme val="minor"/>
    </font>
    <font>
      <sz val="16"/>
      <color rgb="FF222222"/>
      <name val="Arial"/>
      <family val="2"/>
      <charset val="204"/>
    </font>
    <font>
      <b/>
      <sz val="13"/>
      <name val="PT Astra Serif"/>
      <family val="1"/>
      <charset val="204"/>
    </font>
    <font>
      <sz val="13"/>
      <name val="PT Astra Serif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00">
    <xf numFmtId="0" fontId="0" fillId="0" borderId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8" borderId="6" applyNumberFormat="0" applyAlignment="0" applyProtection="0"/>
    <xf numFmtId="0" fontId="10" fillId="8" borderId="6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167" fontId="13" fillId="0" borderId="0" applyFill="0" applyBorder="0" applyAlignment="0" applyProtection="0"/>
    <xf numFmtId="168" fontId="13" fillId="0" borderId="0" applyFill="0" applyBorder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8" fillId="22" borderId="12" applyNumberFormat="0" applyAlignment="0" applyProtection="0"/>
    <xf numFmtId="0" fontId="18" fillId="22" borderId="12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13" fillId="0" borderId="0"/>
    <xf numFmtId="0" fontId="2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4" fillId="0" borderId="0"/>
    <xf numFmtId="0" fontId="21" fillId="0" borderId="0"/>
    <xf numFmtId="0" fontId="24" fillId="0" borderId="0"/>
    <xf numFmtId="0" fontId="25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3" fillId="24" borderId="13" applyNumberFormat="0" applyAlignment="0" applyProtection="0"/>
    <xf numFmtId="0" fontId="13" fillId="24" borderId="13" applyNumberFormat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</cellStyleXfs>
  <cellXfs count="265"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5" xfId="0" applyFont="1" applyBorder="1" applyAlignment="1">
      <alignment horizontal="center"/>
    </xf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 vertical="center" wrapText="1"/>
    </xf>
    <xf numFmtId="0" fontId="6" fillId="0" borderId="0" xfId="0" applyFont="1" applyBorder="1" applyAlignment="1">
      <alignment horizontal="left" wrapText="1"/>
    </xf>
    <xf numFmtId="165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7" fillId="0" borderId="0" xfId="0" applyFont="1" applyAlignment="1">
      <alignment wrapText="1"/>
    </xf>
    <xf numFmtId="166" fontId="3" fillId="0" borderId="0" xfId="0" applyNumberFormat="1" applyFont="1" applyAlignment="1">
      <alignment horizontal="center" vertical="center"/>
    </xf>
    <xf numFmtId="0" fontId="7" fillId="0" borderId="0" xfId="0" applyFont="1" applyAlignment="1"/>
    <xf numFmtId="0" fontId="7" fillId="0" borderId="0" xfId="0" applyFont="1"/>
    <xf numFmtId="0" fontId="3" fillId="0" borderId="0" xfId="0" applyFont="1" applyAlignment="1"/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vertical="top"/>
    </xf>
    <xf numFmtId="0" fontId="5" fillId="0" borderId="0" xfId="0" applyFont="1" applyAlignment="1"/>
    <xf numFmtId="49" fontId="3" fillId="0" borderId="0" xfId="0" applyNumberFormat="1" applyFont="1"/>
    <xf numFmtId="0" fontId="3" fillId="0" borderId="0" xfId="0" applyFont="1" applyAlignment="1">
      <alignment horizontal="right"/>
    </xf>
    <xf numFmtId="0" fontId="5" fillId="2" borderId="0" xfId="0" applyFont="1" applyFill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1" fillId="0" borderId="0" xfId="0" applyFont="1" applyBorder="1" applyAlignment="1">
      <alignment horizontal="left" vertical="center"/>
    </xf>
    <xf numFmtId="14" fontId="2" fillId="0" borderId="0" xfId="0" applyNumberFormat="1" applyFont="1" applyBorder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Border="1" applyAlignment="1">
      <alignment horizontal="right" vertic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/>
    <xf numFmtId="0" fontId="32" fillId="0" borderId="0" xfId="0" applyFont="1" applyBorder="1" applyAlignment="1">
      <alignment horizontal="left" vertical="center"/>
    </xf>
    <xf numFmtId="0" fontId="32" fillId="0" borderId="0" xfId="0" applyFont="1" applyAlignment="1">
      <alignment horizontal="left" wrapText="1"/>
    </xf>
    <xf numFmtId="0" fontId="2" fillId="0" borderId="0" xfId="0" applyFont="1" applyBorder="1" applyAlignment="1">
      <alignment vertic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2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2" fontId="3" fillId="2" borderId="0" xfId="0" applyNumberFormat="1" applyFont="1" applyFill="1"/>
    <xf numFmtId="2" fontId="3" fillId="2" borderId="1" xfId="0" applyNumberFormat="1" applyFont="1" applyFill="1" applyBorder="1" applyAlignment="1">
      <alignment horizontal="center" vertical="center" wrapText="1"/>
    </xf>
    <xf numFmtId="2" fontId="32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horizontal="right"/>
    </xf>
    <xf numFmtId="0" fontId="6" fillId="0" borderId="0" xfId="0" applyFont="1" applyAlignment="1">
      <alignment horizontal="left" wrapText="1"/>
    </xf>
    <xf numFmtId="0" fontId="7" fillId="2" borderId="0" xfId="0" applyFont="1" applyFill="1"/>
    <xf numFmtId="0" fontId="5" fillId="0" borderId="0" xfId="0" applyFont="1" applyAlignment="1">
      <alignment vertical="center" wrapText="1"/>
    </xf>
    <xf numFmtId="14" fontId="5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right" vertic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32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right" vertical="center"/>
    </xf>
    <xf numFmtId="0" fontId="31" fillId="0" borderId="0" xfId="0" applyFont="1"/>
    <xf numFmtId="0" fontId="37" fillId="0" borderId="0" xfId="0" applyFont="1"/>
    <xf numFmtId="0" fontId="38" fillId="0" borderId="0" xfId="0" applyFont="1"/>
    <xf numFmtId="0" fontId="31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0" fontId="37" fillId="0" borderId="5" xfId="0" applyFont="1" applyBorder="1" applyAlignment="1">
      <alignment horizontal="center"/>
    </xf>
    <xf numFmtId="4" fontId="37" fillId="0" borderId="5" xfId="0" applyNumberFormat="1" applyFont="1" applyBorder="1" applyAlignment="1">
      <alignment horizontal="center"/>
    </xf>
    <xf numFmtId="164" fontId="3" fillId="0" borderId="0" xfId="0" applyNumberFormat="1" applyFont="1"/>
    <xf numFmtId="0" fontId="37" fillId="0" borderId="0" xfId="0" applyFont="1" applyBorder="1" applyAlignment="1">
      <alignment horizontal="left" vertical="center"/>
    </xf>
    <xf numFmtId="0" fontId="37" fillId="0" borderId="0" xfId="0" applyFont="1" applyAlignment="1">
      <alignment wrapText="1"/>
    </xf>
    <xf numFmtId="0" fontId="40" fillId="0" borderId="0" xfId="0" applyFont="1"/>
    <xf numFmtId="0" fontId="37" fillId="0" borderId="0" xfId="0" applyFont="1" applyAlignment="1"/>
    <xf numFmtId="0" fontId="41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right"/>
    </xf>
    <xf numFmtId="14" fontId="31" fillId="0" borderId="0" xfId="0" applyNumberFormat="1" applyFont="1" applyBorder="1" applyAlignment="1">
      <alignment horizontal="right" vertical="top"/>
    </xf>
    <xf numFmtId="0" fontId="37" fillId="0" borderId="0" xfId="0" applyFont="1" applyAlignment="1">
      <alignment horizontal="right"/>
    </xf>
    <xf numFmtId="0" fontId="37" fillId="2" borderId="0" xfId="0" applyFont="1" applyFill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2" fillId="0" borderId="0" xfId="0" applyFont="1" applyAlignment="1">
      <alignment vertical="center"/>
    </xf>
    <xf numFmtId="0" fontId="5" fillId="2" borderId="0" xfId="0" applyFont="1" applyFill="1" applyAlignment="1">
      <alignment vertical="center" wrapText="1"/>
    </xf>
    <xf numFmtId="2" fontId="32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32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3" fillId="0" borderId="0" xfId="0" applyFont="1"/>
    <xf numFmtId="0" fontId="43" fillId="0" borderId="0" xfId="0" applyFont="1" applyAlignment="1">
      <alignment horizontal="center"/>
    </xf>
    <xf numFmtId="0" fontId="42" fillId="0" borderId="0" xfId="0" applyFont="1"/>
    <xf numFmtId="0" fontId="43" fillId="2" borderId="1" xfId="0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4" fontId="43" fillId="2" borderId="1" xfId="0" applyNumberFormat="1" applyFont="1" applyFill="1" applyBorder="1" applyAlignment="1">
      <alignment horizontal="center" vertical="center" wrapText="1"/>
    </xf>
    <xf numFmtId="4" fontId="42" fillId="2" borderId="1" xfId="0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left"/>
    </xf>
    <xf numFmtId="0" fontId="43" fillId="0" borderId="0" xfId="0" applyFont="1" applyAlignment="1">
      <alignment horizontal="left" wrapText="1"/>
    </xf>
    <xf numFmtId="0" fontId="43" fillId="0" borderId="0" xfId="0" applyFont="1" applyAlignment="1">
      <alignment horizontal="left"/>
    </xf>
    <xf numFmtId="0" fontId="43" fillId="0" borderId="0" xfId="0" applyFont="1" applyAlignment="1">
      <alignment wrapText="1"/>
    </xf>
    <xf numFmtId="0" fontId="43" fillId="0" borderId="0" xfId="0" applyFont="1" applyAlignment="1"/>
    <xf numFmtId="0" fontId="42" fillId="0" borderId="0" xfId="0" applyFont="1" applyAlignment="1">
      <alignment horizontal="left" wrapText="1"/>
    </xf>
    <xf numFmtId="0" fontId="42" fillId="0" borderId="0" xfId="0" applyFont="1" applyAlignment="1">
      <alignment horizontal="right" vertical="center"/>
    </xf>
    <xf numFmtId="14" fontId="43" fillId="0" borderId="0" xfId="0" applyNumberFormat="1" applyFont="1" applyAlignment="1">
      <alignment horizontal="right" vertical="center"/>
    </xf>
    <xf numFmtId="0" fontId="43" fillId="2" borderId="0" xfId="0" applyFont="1" applyFill="1"/>
    <xf numFmtId="14" fontId="43" fillId="0" borderId="0" xfId="0" applyNumberFormat="1" applyFont="1" applyAlignment="1">
      <alignment horizontal="righ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4" fontId="5" fillId="0" borderId="0" xfId="0" applyNumberFormat="1" applyFont="1"/>
    <xf numFmtId="4" fontId="5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164" fontId="5" fillId="0" borderId="0" xfId="0" applyNumberFormat="1" applyFont="1" applyAlignment="1">
      <alignment horizontal="right"/>
    </xf>
    <xf numFmtId="0" fontId="32" fillId="0" borderId="0" xfId="0" applyFont="1" applyBorder="1" applyAlignment="1">
      <alignment horizontal="left" wrapText="1"/>
    </xf>
    <xf numFmtId="165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4" fontId="32" fillId="0" borderId="0" xfId="0" applyNumberFormat="1" applyFont="1" applyAlignment="1">
      <alignment vertical="top"/>
    </xf>
    <xf numFmtId="49" fontId="5" fillId="0" borderId="0" xfId="0" applyNumberFormat="1" applyFont="1"/>
    <xf numFmtId="14" fontId="32" fillId="0" borderId="0" xfId="0" applyNumberFormat="1" applyFont="1" applyBorder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  <xf numFmtId="169" fontId="5" fillId="0" borderId="1" xfId="0" applyNumberFormat="1" applyFont="1" applyBorder="1" applyAlignment="1">
      <alignment horizontal="center" vertical="center" wrapText="1"/>
    </xf>
    <xf numFmtId="4" fontId="5" fillId="25" borderId="1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/>
    </xf>
    <xf numFmtId="170" fontId="3" fillId="0" borderId="0" xfId="0" applyNumberFormat="1" applyFont="1"/>
    <xf numFmtId="4" fontId="33" fillId="25" borderId="1" xfId="0" applyNumberFormat="1" applyFont="1" applyFill="1" applyBorder="1" applyAlignment="1">
      <alignment horizontal="center" vertical="center" wrapText="1"/>
    </xf>
    <xf numFmtId="171" fontId="3" fillId="0" borderId="0" xfId="0" applyNumberFormat="1" applyFont="1"/>
    <xf numFmtId="169" fontId="5" fillId="2" borderId="1" xfId="0" applyNumberFormat="1" applyFont="1" applyFill="1" applyBorder="1" applyAlignment="1">
      <alignment horizontal="center" vertical="center" wrapText="1"/>
    </xf>
    <xf numFmtId="170" fontId="3" fillId="0" borderId="0" xfId="0" applyNumberFormat="1" applyFont="1" applyAlignment="1">
      <alignment horizontal="center" vertical="center" wrapText="1"/>
    </xf>
    <xf numFmtId="170" fontId="3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right" vertic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righ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14" fontId="2" fillId="0" borderId="0" xfId="0" applyNumberFormat="1" applyFont="1" applyBorder="1" applyAlignment="1">
      <alignment horizontal="right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1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37" fillId="0" borderId="0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left" vertical="center"/>
    </xf>
    <xf numFmtId="0" fontId="37" fillId="0" borderId="0" xfId="0" applyFont="1" applyAlignment="1">
      <alignment horizontal="left" wrapText="1"/>
    </xf>
    <xf numFmtId="0" fontId="37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 wrapText="1"/>
    </xf>
    <xf numFmtId="0" fontId="37" fillId="0" borderId="0" xfId="0" applyFont="1" applyAlignment="1">
      <alignment horizontal="left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43" fillId="0" borderId="0" xfId="0" applyFont="1" applyAlignment="1">
      <alignment horizontal="left" wrapText="1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 vertical="center" wrapText="1"/>
    </xf>
    <xf numFmtId="0" fontId="43" fillId="0" borderId="0" xfId="0" applyFont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43" fillId="0" borderId="0" xfId="0" applyFont="1" applyAlignment="1">
      <alignment horizontal="left" vertical="center" wrapText="1"/>
    </xf>
    <xf numFmtId="164" fontId="43" fillId="2" borderId="1" xfId="0" applyNumberFormat="1" applyFont="1" applyFill="1" applyBorder="1" applyAlignment="1">
      <alignment horizontal="center" vertical="center"/>
    </xf>
    <xf numFmtId="164" fontId="43" fillId="2" borderId="15" xfId="0" applyNumberFormat="1" applyFont="1" applyFill="1" applyBorder="1" applyAlignment="1">
      <alignment horizontal="center" vertical="center"/>
    </xf>
    <xf numFmtId="0" fontId="43" fillId="2" borderId="5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2" fillId="0" borderId="0" xfId="0" applyFont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164" fontId="5" fillId="0" borderId="2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</cellXfs>
  <cellStyles count="700">
    <cellStyle name="20% - Акцент1 2" xfId="1"/>
    <cellStyle name="20% - Акцент1 3" xfId="2"/>
    <cellStyle name="20% - Акцент2 2" xfId="3"/>
    <cellStyle name="20% - Акцент2 3" xfId="4"/>
    <cellStyle name="20% - Акцент3 2" xfId="5"/>
    <cellStyle name="20% - Акцент3 3" xfId="6"/>
    <cellStyle name="20% - Акцент4 2" xfId="7"/>
    <cellStyle name="20% - Акцент4 3" xfId="8"/>
    <cellStyle name="20% - Акцент5 2" xfId="9"/>
    <cellStyle name="20% - Акцент5 3" xfId="10"/>
    <cellStyle name="20% - Акцент6 2" xfId="11"/>
    <cellStyle name="20% - Акцент6 3" xfId="12"/>
    <cellStyle name="40% - Акцент1 2" xfId="13"/>
    <cellStyle name="40% - Акцент1 3" xfId="14"/>
    <cellStyle name="40% - Акцент2 2" xfId="15"/>
    <cellStyle name="40% - Акцент2 3" xfId="16"/>
    <cellStyle name="40% - Акцент3 2" xfId="17"/>
    <cellStyle name="40% - Акцент3 3" xfId="18"/>
    <cellStyle name="40% - Акцент4 2" xfId="19"/>
    <cellStyle name="40% - Акцент4 3" xfId="20"/>
    <cellStyle name="40% - Акцент5 2" xfId="21"/>
    <cellStyle name="40% - Акцент5 3" xfId="22"/>
    <cellStyle name="40% - Акцент6 2" xfId="23"/>
    <cellStyle name="40% - Акцент6 3" xfId="24"/>
    <cellStyle name="60% - Акцент1 2" xfId="25"/>
    <cellStyle name="60% - Акцент1 3" xfId="26"/>
    <cellStyle name="60% - Акцент2 2" xfId="27"/>
    <cellStyle name="60% - Акцент2 3" xfId="28"/>
    <cellStyle name="60% - Акцент3 2" xfId="29"/>
    <cellStyle name="60% - Акцент3 3" xfId="30"/>
    <cellStyle name="60% - Акцент4 2" xfId="31"/>
    <cellStyle name="60% - Акцент4 3" xfId="32"/>
    <cellStyle name="60% - Акцент5 2" xfId="33"/>
    <cellStyle name="60% - Акцент5 3" xfId="34"/>
    <cellStyle name="60% - Акцент6 2" xfId="35"/>
    <cellStyle name="60% - Акцент6 3" xfId="36"/>
    <cellStyle name="Акцент1 2" xfId="37"/>
    <cellStyle name="Акцент1 3" xfId="38"/>
    <cellStyle name="Акцент2 2" xfId="39"/>
    <cellStyle name="Акцент2 3" xfId="40"/>
    <cellStyle name="Акцент3 2" xfId="41"/>
    <cellStyle name="Акцент3 3" xfId="42"/>
    <cellStyle name="Акцент4 2" xfId="43"/>
    <cellStyle name="Акцент4 3" xfId="44"/>
    <cellStyle name="Акцент5 2" xfId="45"/>
    <cellStyle name="Акцент5 3" xfId="46"/>
    <cellStyle name="Акцент6 2" xfId="47"/>
    <cellStyle name="Акцент6 3" xfId="48"/>
    <cellStyle name="Ввод  2" xfId="49"/>
    <cellStyle name="Ввод  3" xfId="50"/>
    <cellStyle name="Вывод 2" xfId="51"/>
    <cellStyle name="Вывод 3" xfId="52"/>
    <cellStyle name="Вычисление 2" xfId="53"/>
    <cellStyle name="Вычисление 3" xfId="54"/>
    <cellStyle name="Денежный 2" xfId="55"/>
    <cellStyle name="Денежный 3" xfId="56"/>
    <cellStyle name="Заголовок 1 2" xfId="57"/>
    <cellStyle name="Заголовок 1 3" xfId="58"/>
    <cellStyle name="Заголовок 2 2" xfId="59"/>
    <cellStyle name="Заголовок 2 3" xfId="60"/>
    <cellStyle name="Заголовок 3 2" xfId="61"/>
    <cellStyle name="Заголовок 3 3" xfId="62"/>
    <cellStyle name="Заголовок 4 2" xfId="63"/>
    <cellStyle name="Заголовок 4 3" xfId="64"/>
    <cellStyle name="Итог 2" xfId="65"/>
    <cellStyle name="Итог 3" xfId="66"/>
    <cellStyle name="Контрольная ячейка 2" xfId="67"/>
    <cellStyle name="Контрольная ячейка 3" xfId="68"/>
    <cellStyle name="Название 2" xfId="69"/>
    <cellStyle name="Название 3" xfId="70"/>
    <cellStyle name="Нейтральный 2" xfId="71"/>
    <cellStyle name="Нейтральный 3" xfId="72"/>
    <cellStyle name="Обычный" xfId="0" builtinId="0"/>
    <cellStyle name="Обычный 10" xfId="73"/>
    <cellStyle name="Обычный 11" xfId="74"/>
    <cellStyle name="Обычный 12" xfId="75"/>
    <cellStyle name="Обычный 13" xfId="76"/>
    <cellStyle name="Обычный 13 2" xfId="77"/>
    <cellStyle name="Обычный 13 2 2" xfId="78"/>
    <cellStyle name="Обычный 13 2 2 2" xfId="79"/>
    <cellStyle name="Обычный 13 2 3" xfId="80"/>
    <cellStyle name="Обычный 13 3" xfId="81"/>
    <cellStyle name="Обычный 13 3 2" xfId="82"/>
    <cellStyle name="Обычный 13 4" xfId="83"/>
    <cellStyle name="Обычный 14" xfId="84"/>
    <cellStyle name="Обычный 15" xfId="85"/>
    <cellStyle name="Обычный 15 2" xfId="86"/>
    <cellStyle name="Обычный 15 2 2" xfId="87"/>
    <cellStyle name="Обычный 15 3" xfId="88"/>
    <cellStyle name="Обычный 15 4" xfId="89"/>
    <cellStyle name="Обычный 15 4 2" xfId="90"/>
    <cellStyle name="Обычный 2" xfId="91"/>
    <cellStyle name="Обычный 2 2" xfId="92"/>
    <cellStyle name="Обычный 2 2 2" xfId="93"/>
    <cellStyle name="Обычный 2 3" xfId="94"/>
    <cellStyle name="Обычный 2 4" xfId="95"/>
    <cellStyle name="Обычный 3" xfId="96"/>
    <cellStyle name="Обычный 3 2" xfId="97"/>
    <cellStyle name="Обычный 3 2 2" xfId="98"/>
    <cellStyle name="Обычный 3 2 2 2" xfId="99"/>
    <cellStyle name="Обычный 3 2 3" xfId="100"/>
    <cellStyle name="Обычный 4" xfId="101"/>
    <cellStyle name="Обычный 4 10" xfId="102"/>
    <cellStyle name="Обычный 4 10 2" xfId="103"/>
    <cellStyle name="Обычный 4 11" xfId="104"/>
    <cellStyle name="Обычный 4 2" xfId="105"/>
    <cellStyle name="Обычный 4 2 2" xfId="106"/>
    <cellStyle name="Обычный 4 2 2 2" xfId="107"/>
    <cellStyle name="Обычный 4 2 2 2 2" xfId="108"/>
    <cellStyle name="Обычный 4 2 2 2 2 2" xfId="109"/>
    <cellStyle name="Обычный 4 2 2 2 2 2 2" xfId="110"/>
    <cellStyle name="Обычный 4 2 2 2 2 2 2 2" xfId="111"/>
    <cellStyle name="Обычный 4 2 2 2 2 2 2 2 2" xfId="112"/>
    <cellStyle name="Обычный 4 2 2 2 2 2 2 3" xfId="113"/>
    <cellStyle name="Обычный 4 2 2 2 2 2 3" xfId="114"/>
    <cellStyle name="Обычный 4 2 2 2 2 2 3 2" xfId="115"/>
    <cellStyle name="Обычный 4 2 2 2 2 2 4" xfId="116"/>
    <cellStyle name="Обычный 4 2 2 2 2 3" xfId="117"/>
    <cellStyle name="Обычный 4 2 2 2 2 3 2" xfId="118"/>
    <cellStyle name="Обычный 4 2 2 2 2 3 2 2" xfId="119"/>
    <cellStyle name="Обычный 4 2 2 2 2 3 3" xfId="120"/>
    <cellStyle name="Обычный 4 2 2 2 2 4" xfId="121"/>
    <cellStyle name="Обычный 4 2 2 2 2 4 2" xfId="122"/>
    <cellStyle name="Обычный 4 2 2 2 2 5" xfId="123"/>
    <cellStyle name="Обычный 4 2 2 2 3" xfId="124"/>
    <cellStyle name="Обычный 4 2 2 2 3 2" xfId="125"/>
    <cellStyle name="Обычный 4 2 2 2 3 2 2" xfId="126"/>
    <cellStyle name="Обычный 4 2 2 2 3 2 2 2" xfId="127"/>
    <cellStyle name="Обычный 4 2 2 2 3 2 3" xfId="128"/>
    <cellStyle name="Обычный 4 2 2 2 3 3" xfId="129"/>
    <cellStyle name="Обычный 4 2 2 2 3 3 2" xfId="130"/>
    <cellStyle name="Обычный 4 2 2 2 3 4" xfId="131"/>
    <cellStyle name="Обычный 4 2 2 2 4" xfId="132"/>
    <cellStyle name="Обычный 4 2 2 2 4 2" xfId="133"/>
    <cellStyle name="Обычный 4 2 2 2 4 2 2" xfId="134"/>
    <cellStyle name="Обычный 4 2 2 2 4 3" xfId="135"/>
    <cellStyle name="Обычный 4 2 2 2 5" xfId="136"/>
    <cellStyle name="Обычный 4 2 2 2 5 2" xfId="137"/>
    <cellStyle name="Обычный 4 2 2 2 6" xfId="138"/>
    <cellStyle name="Обычный 4 2 2 3" xfId="139"/>
    <cellStyle name="Обычный 4 2 2 3 2" xfId="140"/>
    <cellStyle name="Обычный 4 2 2 3 2 2" xfId="141"/>
    <cellStyle name="Обычный 4 2 2 3 2 2 2" xfId="142"/>
    <cellStyle name="Обычный 4 2 2 3 2 2 2 2" xfId="143"/>
    <cellStyle name="Обычный 4 2 2 3 2 2 3" xfId="144"/>
    <cellStyle name="Обычный 4 2 2 3 2 3" xfId="145"/>
    <cellStyle name="Обычный 4 2 2 3 2 3 2" xfId="146"/>
    <cellStyle name="Обычный 4 2 2 3 2 4" xfId="147"/>
    <cellStyle name="Обычный 4 2 2 3 3" xfId="148"/>
    <cellStyle name="Обычный 4 2 2 3 3 2" xfId="149"/>
    <cellStyle name="Обычный 4 2 2 3 3 2 2" xfId="150"/>
    <cellStyle name="Обычный 4 2 2 3 3 3" xfId="151"/>
    <cellStyle name="Обычный 4 2 2 3 4" xfId="152"/>
    <cellStyle name="Обычный 4 2 2 3 4 2" xfId="153"/>
    <cellStyle name="Обычный 4 2 2 3 5" xfId="154"/>
    <cellStyle name="Обычный 4 2 2 4" xfId="155"/>
    <cellStyle name="Обычный 4 2 2 4 2" xfId="156"/>
    <cellStyle name="Обычный 4 2 2 4 2 2" xfId="157"/>
    <cellStyle name="Обычный 4 2 2 4 2 2 2" xfId="158"/>
    <cellStyle name="Обычный 4 2 2 4 2 3" xfId="159"/>
    <cellStyle name="Обычный 4 2 2 4 3" xfId="160"/>
    <cellStyle name="Обычный 4 2 2 4 3 2" xfId="161"/>
    <cellStyle name="Обычный 4 2 2 4 4" xfId="162"/>
    <cellStyle name="Обычный 4 2 2 5" xfId="163"/>
    <cellStyle name="Обычный 4 2 2 5 2" xfId="164"/>
    <cellStyle name="Обычный 4 2 2 5 2 2" xfId="165"/>
    <cellStyle name="Обычный 4 2 2 5 3" xfId="166"/>
    <cellStyle name="Обычный 4 2 2 6" xfId="167"/>
    <cellStyle name="Обычный 4 2 2 6 2" xfId="168"/>
    <cellStyle name="Обычный 4 2 2 7" xfId="169"/>
    <cellStyle name="Обычный 4 2 3" xfId="170"/>
    <cellStyle name="Обычный 4 2 3 2" xfId="171"/>
    <cellStyle name="Обычный 4 2 3 2 2" xfId="172"/>
    <cellStyle name="Обычный 4 2 3 2 2 2" xfId="173"/>
    <cellStyle name="Обычный 4 2 3 2 2 2 2" xfId="174"/>
    <cellStyle name="Обычный 4 2 3 2 2 2 2 2" xfId="175"/>
    <cellStyle name="Обычный 4 2 3 2 2 2 3" xfId="176"/>
    <cellStyle name="Обычный 4 2 3 2 2 3" xfId="177"/>
    <cellStyle name="Обычный 4 2 3 2 2 3 2" xfId="178"/>
    <cellStyle name="Обычный 4 2 3 2 2 4" xfId="179"/>
    <cellStyle name="Обычный 4 2 3 2 3" xfId="180"/>
    <cellStyle name="Обычный 4 2 3 2 3 2" xfId="181"/>
    <cellStyle name="Обычный 4 2 3 2 3 2 2" xfId="182"/>
    <cellStyle name="Обычный 4 2 3 2 3 3" xfId="183"/>
    <cellStyle name="Обычный 4 2 3 2 4" xfId="184"/>
    <cellStyle name="Обычный 4 2 3 2 4 2" xfId="185"/>
    <cellStyle name="Обычный 4 2 3 2 5" xfId="186"/>
    <cellStyle name="Обычный 4 2 3 3" xfId="187"/>
    <cellStyle name="Обычный 4 2 3 3 2" xfId="188"/>
    <cellStyle name="Обычный 4 2 3 3 2 2" xfId="189"/>
    <cellStyle name="Обычный 4 2 3 3 2 2 2" xfId="190"/>
    <cellStyle name="Обычный 4 2 3 3 2 3" xfId="191"/>
    <cellStyle name="Обычный 4 2 3 3 3" xfId="192"/>
    <cellStyle name="Обычный 4 2 3 3 3 2" xfId="193"/>
    <cellStyle name="Обычный 4 2 3 3 4" xfId="194"/>
    <cellStyle name="Обычный 4 2 3 4" xfId="195"/>
    <cellStyle name="Обычный 4 2 3 4 2" xfId="196"/>
    <cellStyle name="Обычный 4 2 3 4 2 2" xfId="197"/>
    <cellStyle name="Обычный 4 2 3 4 3" xfId="198"/>
    <cellStyle name="Обычный 4 2 3 5" xfId="199"/>
    <cellStyle name="Обычный 4 2 3 5 2" xfId="200"/>
    <cellStyle name="Обычный 4 2 3 6" xfId="201"/>
    <cellStyle name="Обычный 4 2 4" xfId="202"/>
    <cellStyle name="Обычный 4 2 4 2" xfId="203"/>
    <cellStyle name="Обычный 4 2 4 2 2" xfId="204"/>
    <cellStyle name="Обычный 4 2 4 2 2 2" xfId="205"/>
    <cellStyle name="Обычный 4 2 4 2 2 2 2" xfId="206"/>
    <cellStyle name="Обычный 4 2 4 2 2 3" xfId="207"/>
    <cellStyle name="Обычный 4 2 4 2 3" xfId="208"/>
    <cellStyle name="Обычный 4 2 4 2 3 2" xfId="209"/>
    <cellStyle name="Обычный 4 2 4 2 4" xfId="210"/>
    <cellStyle name="Обычный 4 2 4 3" xfId="211"/>
    <cellStyle name="Обычный 4 2 4 3 2" xfId="212"/>
    <cellStyle name="Обычный 4 2 4 3 2 2" xfId="213"/>
    <cellStyle name="Обычный 4 2 4 3 3" xfId="214"/>
    <cellStyle name="Обычный 4 2 4 4" xfId="215"/>
    <cellStyle name="Обычный 4 2 4 4 2" xfId="216"/>
    <cellStyle name="Обычный 4 2 4 5" xfId="217"/>
    <cellStyle name="Обычный 4 2 5" xfId="218"/>
    <cellStyle name="Обычный 4 2 5 2" xfId="219"/>
    <cellStyle name="Обычный 4 2 5 2 2" xfId="220"/>
    <cellStyle name="Обычный 4 2 5 2 2 2" xfId="221"/>
    <cellStyle name="Обычный 4 2 5 2 3" xfId="222"/>
    <cellStyle name="Обычный 4 2 5 3" xfId="223"/>
    <cellStyle name="Обычный 4 2 5 3 2" xfId="224"/>
    <cellStyle name="Обычный 4 2 5 4" xfId="225"/>
    <cellStyle name="Обычный 4 2 6" xfId="226"/>
    <cellStyle name="Обычный 4 2 6 2" xfId="227"/>
    <cellStyle name="Обычный 4 2 6 2 2" xfId="228"/>
    <cellStyle name="Обычный 4 2 6 3" xfId="229"/>
    <cellStyle name="Обычный 4 2 7" xfId="230"/>
    <cellStyle name="Обычный 4 2 7 2" xfId="231"/>
    <cellStyle name="Обычный 4 2 8" xfId="232"/>
    <cellStyle name="Обычный 4 3" xfId="233"/>
    <cellStyle name="Обычный 4 3 10" xfId="234"/>
    <cellStyle name="Обычный 4 3 10 2" xfId="235"/>
    <cellStyle name="Обычный 4 3 10 2 2" xfId="236"/>
    <cellStyle name="Обычный 4 3 10 3" xfId="237"/>
    <cellStyle name="Обычный 4 3 11" xfId="238"/>
    <cellStyle name="Обычный 4 3 11 2" xfId="239"/>
    <cellStyle name="Обычный 4 3 12" xfId="240"/>
    <cellStyle name="Обычный 4 3 2" xfId="241"/>
    <cellStyle name="Обычный 4 3 2 2" xfId="242"/>
    <cellStyle name="Обычный 4 3 2 2 2" xfId="243"/>
    <cellStyle name="Обычный 4 3 2 2 2 2" xfId="244"/>
    <cellStyle name="Обычный 4 3 2 2 2 2 2" xfId="245"/>
    <cellStyle name="Обычный 4 3 2 2 2 2 2 2" xfId="246"/>
    <cellStyle name="Обычный 4 3 2 2 2 2 2 2 2" xfId="247"/>
    <cellStyle name="Обычный 4 3 2 2 2 2 2 3" xfId="248"/>
    <cellStyle name="Обычный 4 3 2 2 2 2 3" xfId="249"/>
    <cellStyle name="Обычный 4 3 2 2 2 2 3 2" xfId="250"/>
    <cellStyle name="Обычный 4 3 2 2 2 2 4" xfId="251"/>
    <cellStyle name="Обычный 4 3 2 2 2 3" xfId="252"/>
    <cellStyle name="Обычный 4 3 2 2 2 3 2" xfId="253"/>
    <cellStyle name="Обычный 4 3 2 2 2 3 2 2" xfId="254"/>
    <cellStyle name="Обычный 4 3 2 2 2 3 3" xfId="255"/>
    <cellStyle name="Обычный 4 3 2 2 2 4" xfId="256"/>
    <cellStyle name="Обычный 4 3 2 2 2 4 2" xfId="257"/>
    <cellStyle name="Обычный 4 3 2 2 2 5" xfId="258"/>
    <cellStyle name="Обычный 4 3 2 2 3" xfId="259"/>
    <cellStyle name="Обычный 4 3 2 2 3 2" xfId="260"/>
    <cellStyle name="Обычный 4 3 2 2 3 2 2" xfId="261"/>
    <cellStyle name="Обычный 4 3 2 2 3 2 2 2" xfId="262"/>
    <cellStyle name="Обычный 4 3 2 2 3 2 3" xfId="263"/>
    <cellStyle name="Обычный 4 3 2 2 3 3" xfId="264"/>
    <cellStyle name="Обычный 4 3 2 2 3 3 2" xfId="265"/>
    <cellStyle name="Обычный 4 3 2 2 3 4" xfId="266"/>
    <cellStyle name="Обычный 4 3 2 2 4" xfId="267"/>
    <cellStyle name="Обычный 4 3 2 2 4 2" xfId="268"/>
    <cellStyle name="Обычный 4 3 2 2 4 2 2" xfId="269"/>
    <cellStyle name="Обычный 4 3 2 2 4 3" xfId="270"/>
    <cellStyle name="Обычный 4 3 2 2 5" xfId="271"/>
    <cellStyle name="Обычный 4 3 2 2 5 2" xfId="272"/>
    <cellStyle name="Обычный 4 3 2 2 6" xfId="273"/>
    <cellStyle name="Обычный 4 3 2 3" xfId="274"/>
    <cellStyle name="Обычный 4 3 2 3 2" xfId="275"/>
    <cellStyle name="Обычный 4 3 2 3 2 2" xfId="276"/>
    <cellStyle name="Обычный 4 3 2 3 2 2 2" xfId="277"/>
    <cellStyle name="Обычный 4 3 2 3 2 2 2 2" xfId="278"/>
    <cellStyle name="Обычный 4 3 2 3 2 2 3" xfId="279"/>
    <cellStyle name="Обычный 4 3 2 3 2 3" xfId="280"/>
    <cellStyle name="Обычный 4 3 2 3 2 3 2" xfId="281"/>
    <cellStyle name="Обычный 4 3 2 3 2 4" xfId="282"/>
    <cellStyle name="Обычный 4 3 2 3 3" xfId="283"/>
    <cellStyle name="Обычный 4 3 2 3 3 2" xfId="284"/>
    <cellStyle name="Обычный 4 3 2 3 3 2 2" xfId="285"/>
    <cellStyle name="Обычный 4 3 2 3 3 3" xfId="286"/>
    <cellStyle name="Обычный 4 3 2 3 4" xfId="287"/>
    <cellStyle name="Обычный 4 3 2 3 4 2" xfId="288"/>
    <cellStyle name="Обычный 4 3 2 3 5" xfId="289"/>
    <cellStyle name="Обычный 4 3 2 4" xfId="290"/>
    <cellStyle name="Обычный 4 3 2 4 2" xfId="291"/>
    <cellStyle name="Обычный 4 3 2 4 2 2" xfId="292"/>
    <cellStyle name="Обычный 4 3 2 4 2 2 2" xfId="293"/>
    <cellStyle name="Обычный 4 3 2 4 2 3" xfId="294"/>
    <cellStyle name="Обычный 4 3 2 4 3" xfId="295"/>
    <cellStyle name="Обычный 4 3 2 4 3 2" xfId="296"/>
    <cellStyle name="Обычный 4 3 2 4 4" xfId="297"/>
    <cellStyle name="Обычный 4 3 2 5" xfId="298"/>
    <cellStyle name="Обычный 4 3 2 5 2" xfId="299"/>
    <cellStyle name="Обычный 4 3 2 5 2 2" xfId="300"/>
    <cellStyle name="Обычный 4 3 2 5 3" xfId="301"/>
    <cellStyle name="Обычный 4 3 2 6" xfId="302"/>
    <cellStyle name="Обычный 4 3 2 6 2" xfId="303"/>
    <cellStyle name="Обычный 4 3 2 7" xfId="304"/>
    <cellStyle name="Обычный 4 3 3" xfId="305"/>
    <cellStyle name="Обычный 4 3 3 2" xfId="306"/>
    <cellStyle name="Обычный 4 3 3 2 2" xfId="307"/>
    <cellStyle name="Обычный 4 3 3 2 2 2" xfId="308"/>
    <cellStyle name="Обычный 4 3 3 2 2 2 2" xfId="309"/>
    <cellStyle name="Обычный 4 3 3 2 2 2 2 2" xfId="310"/>
    <cellStyle name="Обычный 4 3 3 2 2 2 3" xfId="311"/>
    <cellStyle name="Обычный 4 3 3 2 2 3" xfId="312"/>
    <cellStyle name="Обычный 4 3 3 2 2 3 2" xfId="313"/>
    <cellStyle name="Обычный 4 3 3 2 2 4" xfId="314"/>
    <cellStyle name="Обычный 4 3 3 2 3" xfId="315"/>
    <cellStyle name="Обычный 4 3 3 2 3 2" xfId="316"/>
    <cellStyle name="Обычный 4 3 3 2 3 2 2" xfId="317"/>
    <cellStyle name="Обычный 4 3 3 2 3 3" xfId="318"/>
    <cellStyle name="Обычный 4 3 3 2 4" xfId="319"/>
    <cellStyle name="Обычный 4 3 3 2 4 2" xfId="320"/>
    <cellStyle name="Обычный 4 3 3 2 5" xfId="321"/>
    <cellStyle name="Обычный 4 3 3 3" xfId="322"/>
    <cellStyle name="Обычный 4 3 3 3 2" xfId="323"/>
    <cellStyle name="Обычный 4 3 3 3 2 2" xfId="324"/>
    <cellStyle name="Обычный 4 3 3 3 2 2 2" xfId="325"/>
    <cellStyle name="Обычный 4 3 3 3 2 3" xfId="326"/>
    <cellStyle name="Обычный 4 3 3 3 3" xfId="327"/>
    <cellStyle name="Обычный 4 3 3 3 3 2" xfId="328"/>
    <cellStyle name="Обычный 4 3 3 3 4" xfId="329"/>
    <cellStyle name="Обычный 4 3 3 4" xfId="330"/>
    <cellStyle name="Обычный 4 3 3 4 2" xfId="331"/>
    <cellStyle name="Обычный 4 3 3 4 2 2" xfId="332"/>
    <cellStyle name="Обычный 4 3 3 4 3" xfId="333"/>
    <cellStyle name="Обычный 4 3 3 5" xfId="334"/>
    <cellStyle name="Обычный 4 3 3 5 2" xfId="335"/>
    <cellStyle name="Обычный 4 3 3 6" xfId="336"/>
    <cellStyle name="Обычный 4 3 4" xfId="337"/>
    <cellStyle name="Обычный 4 3 4 2" xfId="338"/>
    <cellStyle name="Обычный 4 3 4 2 2" xfId="339"/>
    <cellStyle name="Обычный 4 3 4 2 2 2" xfId="340"/>
    <cellStyle name="Обычный 4 3 4 2 2 2 2" xfId="341"/>
    <cellStyle name="Обычный 4 3 4 2 2 3" xfId="342"/>
    <cellStyle name="Обычный 4 3 4 2 3" xfId="343"/>
    <cellStyle name="Обычный 4 3 4 2 3 2" xfId="344"/>
    <cellStyle name="Обычный 4 3 4 2 4" xfId="345"/>
    <cellStyle name="Обычный 4 3 4 3" xfId="346"/>
    <cellStyle name="Обычный 4 3 4 3 2" xfId="347"/>
    <cellStyle name="Обычный 4 3 4 3 2 2" xfId="348"/>
    <cellStyle name="Обычный 4 3 4 3 3" xfId="349"/>
    <cellStyle name="Обычный 4 3 4 4" xfId="350"/>
    <cellStyle name="Обычный 4 3 4 4 2" xfId="351"/>
    <cellStyle name="Обычный 4 3 4 5" xfId="352"/>
    <cellStyle name="Обычный 4 3 5" xfId="353"/>
    <cellStyle name="Обычный 4 3 5 2" xfId="354"/>
    <cellStyle name="Обычный 4 3 5 2 2" xfId="355"/>
    <cellStyle name="Обычный 4 3 5 2 2 2" xfId="356"/>
    <cellStyle name="Обычный 4 3 5 2 2 2 2" xfId="357"/>
    <cellStyle name="Обычный 4 3 5 2 2 3" xfId="358"/>
    <cellStyle name="Обычный 4 3 5 2 3" xfId="359"/>
    <cellStyle name="Обычный 4 3 5 2 3 2" xfId="360"/>
    <cellStyle name="Обычный 4 3 5 2 4" xfId="361"/>
    <cellStyle name="Обычный 4 3 5 3" xfId="362"/>
    <cellStyle name="Обычный 4 3 5 3 2" xfId="363"/>
    <cellStyle name="Обычный 4 3 5 3 2 2" xfId="364"/>
    <cellStyle name="Обычный 4 3 5 3 3" xfId="365"/>
    <cellStyle name="Обычный 4 3 5 4" xfId="366"/>
    <cellStyle name="Обычный 4 3 5 4 2" xfId="367"/>
    <cellStyle name="Обычный 4 3 5 5" xfId="368"/>
    <cellStyle name="Обычный 4 3 6" xfId="369"/>
    <cellStyle name="Обычный 4 3 6 2" xfId="370"/>
    <cellStyle name="Обычный 4 3 6 2 2" xfId="371"/>
    <cellStyle name="Обычный 4 3 6 2 2 2" xfId="372"/>
    <cellStyle name="Обычный 4 3 6 2 2 2 2" xfId="373"/>
    <cellStyle name="Обычный 4 3 6 2 2 3" xfId="374"/>
    <cellStyle name="Обычный 4 3 6 2 3" xfId="375"/>
    <cellStyle name="Обычный 4 3 6 2 3 2" xfId="376"/>
    <cellStyle name="Обычный 4 3 6 2 4" xfId="377"/>
    <cellStyle name="Обычный 4 3 6 3" xfId="378"/>
    <cellStyle name="Обычный 4 3 6 3 2" xfId="379"/>
    <cellStyle name="Обычный 4 3 6 3 2 2" xfId="380"/>
    <cellStyle name="Обычный 4 3 6 3 3" xfId="381"/>
    <cellStyle name="Обычный 4 3 6 4" xfId="382"/>
    <cellStyle name="Обычный 4 3 6 4 2" xfId="383"/>
    <cellStyle name="Обычный 4 3 6 5" xfId="384"/>
    <cellStyle name="Обычный 4 3 7" xfId="385"/>
    <cellStyle name="Обычный 4 3 7 2" xfId="386"/>
    <cellStyle name="Обычный 4 3 7 2 2" xfId="387"/>
    <cellStyle name="Обычный 4 3 7 2 2 2" xfId="388"/>
    <cellStyle name="Обычный 4 3 7 2 2 2 2" xfId="389"/>
    <cellStyle name="Обычный 4 3 7 2 2 3" xfId="390"/>
    <cellStyle name="Обычный 4 3 7 2 3" xfId="391"/>
    <cellStyle name="Обычный 4 3 7 2 3 2" xfId="392"/>
    <cellStyle name="Обычный 4 3 7 2 4" xfId="393"/>
    <cellStyle name="Обычный 4 3 7 3" xfId="394"/>
    <cellStyle name="Обычный 4 3 7 3 2" xfId="395"/>
    <cellStyle name="Обычный 4 3 7 3 2 2" xfId="396"/>
    <cellStyle name="Обычный 4 3 7 3 3" xfId="397"/>
    <cellStyle name="Обычный 4 3 7 4" xfId="398"/>
    <cellStyle name="Обычный 4 3 7 4 2" xfId="399"/>
    <cellStyle name="Обычный 4 3 7 5" xfId="400"/>
    <cellStyle name="Обычный 4 3 8" xfId="401"/>
    <cellStyle name="Обычный 4 3 8 2" xfId="402"/>
    <cellStyle name="Обычный 4 3 8 2 2" xfId="403"/>
    <cellStyle name="Обычный 4 3 8 2 2 2" xfId="404"/>
    <cellStyle name="Обычный 4 3 8 2 2 2 2" xfId="405"/>
    <cellStyle name="Обычный 4 3 8 2 2 3" xfId="406"/>
    <cellStyle name="Обычный 4 3 8 2 3" xfId="407"/>
    <cellStyle name="Обычный 4 3 8 2 3 2" xfId="408"/>
    <cellStyle name="Обычный 4 3 8 2 4" xfId="409"/>
    <cellStyle name="Обычный 4 3 8 3" xfId="410"/>
    <cellStyle name="Обычный 4 3 8 3 2" xfId="411"/>
    <cellStyle name="Обычный 4 3 8 3 2 2" xfId="412"/>
    <cellStyle name="Обычный 4 3 8 3 3" xfId="413"/>
    <cellStyle name="Обычный 4 3 8 4" xfId="414"/>
    <cellStyle name="Обычный 4 3 8 4 2" xfId="415"/>
    <cellStyle name="Обычный 4 3 8 5" xfId="416"/>
    <cellStyle name="Обычный 4 3 9" xfId="417"/>
    <cellStyle name="Обычный 4 3 9 2" xfId="418"/>
    <cellStyle name="Обычный 4 3 9 2 2" xfId="419"/>
    <cellStyle name="Обычный 4 3 9 2 2 2" xfId="420"/>
    <cellStyle name="Обычный 4 3 9 2 3" xfId="421"/>
    <cellStyle name="Обычный 4 3 9 3" xfId="422"/>
    <cellStyle name="Обычный 4 3 9 3 2" xfId="423"/>
    <cellStyle name="Обычный 4 3 9 4" xfId="424"/>
    <cellStyle name="Обычный 4 4" xfId="425"/>
    <cellStyle name="Обычный 4 4 2" xfId="426"/>
    <cellStyle name="Обычный 4 4 2 2" xfId="427"/>
    <cellStyle name="Обычный 4 4 2 2 2" xfId="428"/>
    <cellStyle name="Обычный 4 4 2 2 2 2" xfId="429"/>
    <cellStyle name="Обычный 4 4 2 2 2 2 2" xfId="430"/>
    <cellStyle name="Обычный 4 4 2 2 2 2 2 2" xfId="431"/>
    <cellStyle name="Обычный 4 4 2 2 2 2 3" xfId="432"/>
    <cellStyle name="Обычный 4 4 2 2 2 3" xfId="433"/>
    <cellStyle name="Обычный 4 4 2 2 2 3 2" xfId="434"/>
    <cellStyle name="Обычный 4 4 2 2 2 4" xfId="435"/>
    <cellStyle name="Обычный 4 4 2 2 3" xfId="436"/>
    <cellStyle name="Обычный 4 4 2 2 3 2" xfId="437"/>
    <cellStyle name="Обычный 4 4 2 2 3 2 2" xfId="438"/>
    <cellStyle name="Обычный 4 4 2 2 3 3" xfId="439"/>
    <cellStyle name="Обычный 4 4 2 2 4" xfId="440"/>
    <cellStyle name="Обычный 4 4 2 2 4 2" xfId="441"/>
    <cellStyle name="Обычный 4 4 2 2 5" xfId="442"/>
    <cellStyle name="Обычный 4 4 2 3" xfId="443"/>
    <cellStyle name="Обычный 4 4 2 3 2" xfId="444"/>
    <cellStyle name="Обычный 4 4 2 3 2 2" xfId="445"/>
    <cellStyle name="Обычный 4 4 2 3 2 2 2" xfId="446"/>
    <cellStyle name="Обычный 4 4 2 3 2 3" xfId="447"/>
    <cellStyle name="Обычный 4 4 2 3 3" xfId="448"/>
    <cellStyle name="Обычный 4 4 2 3 3 2" xfId="449"/>
    <cellStyle name="Обычный 4 4 2 3 4" xfId="450"/>
    <cellStyle name="Обычный 4 4 2 4" xfId="451"/>
    <cellStyle name="Обычный 4 4 2 4 2" xfId="452"/>
    <cellStyle name="Обычный 4 4 2 4 2 2" xfId="453"/>
    <cellStyle name="Обычный 4 4 2 4 3" xfId="454"/>
    <cellStyle name="Обычный 4 4 2 5" xfId="455"/>
    <cellStyle name="Обычный 4 4 2 5 2" xfId="456"/>
    <cellStyle name="Обычный 4 4 2 6" xfId="457"/>
    <cellStyle name="Обычный 4 4 3" xfId="458"/>
    <cellStyle name="Обычный 4 4 3 2" xfId="459"/>
    <cellStyle name="Обычный 4 4 3 2 2" xfId="460"/>
    <cellStyle name="Обычный 4 4 3 2 2 2" xfId="461"/>
    <cellStyle name="Обычный 4 4 3 2 2 2 2" xfId="462"/>
    <cellStyle name="Обычный 4 4 3 2 2 3" xfId="463"/>
    <cellStyle name="Обычный 4 4 3 2 3" xfId="464"/>
    <cellStyle name="Обычный 4 4 3 2 3 2" xfId="465"/>
    <cellStyle name="Обычный 4 4 3 2 4" xfId="466"/>
    <cellStyle name="Обычный 4 4 3 3" xfId="467"/>
    <cellStyle name="Обычный 4 4 3 3 2" xfId="468"/>
    <cellStyle name="Обычный 4 4 3 3 2 2" xfId="469"/>
    <cellStyle name="Обычный 4 4 3 3 3" xfId="470"/>
    <cellStyle name="Обычный 4 4 3 4" xfId="471"/>
    <cellStyle name="Обычный 4 4 3 4 2" xfId="472"/>
    <cellStyle name="Обычный 4 4 3 5" xfId="473"/>
    <cellStyle name="Обычный 4 4 4" xfId="474"/>
    <cellStyle name="Обычный 4 4 4 2" xfId="475"/>
    <cellStyle name="Обычный 4 4 4 2 2" xfId="476"/>
    <cellStyle name="Обычный 4 4 4 2 2 2" xfId="477"/>
    <cellStyle name="Обычный 4 4 4 2 3" xfId="478"/>
    <cellStyle name="Обычный 4 4 4 3" xfId="479"/>
    <cellStyle name="Обычный 4 4 4 3 2" xfId="480"/>
    <cellStyle name="Обычный 4 4 4 4" xfId="481"/>
    <cellStyle name="Обычный 4 4 5" xfId="482"/>
    <cellStyle name="Обычный 4 4 5 2" xfId="483"/>
    <cellStyle name="Обычный 4 4 5 2 2" xfId="484"/>
    <cellStyle name="Обычный 4 4 5 3" xfId="485"/>
    <cellStyle name="Обычный 4 4 6" xfId="486"/>
    <cellStyle name="Обычный 4 4 6 2" xfId="487"/>
    <cellStyle name="Обычный 4 4 7" xfId="488"/>
    <cellStyle name="Обычный 4 5" xfId="489"/>
    <cellStyle name="Обычный 4 5 2" xfId="490"/>
    <cellStyle name="Обычный 4 5 2 2" xfId="491"/>
    <cellStyle name="Обычный 4 5 2 2 2" xfId="492"/>
    <cellStyle name="Обычный 4 5 2 2 2 2" xfId="493"/>
    <cellStyle name="Обычный 4 5 2 2 2 2 2" xfId="494"/>
    <cellStyle name="Обычный 4 5 2 2 2 3" xfId="495"/>
    <cellStyle name="Обычный 4 5 2 2 3" xfId="496"/>
    <cellStyle name="Обычный 4 5 2 2 3 2" xfId="497"/>
    <cellStyle name="Обычный 4 5 2 2 4" xfId="498"/>
    <cellStyle name="Обычный 4 5 2 3" xfId="499"/>
    <cellStyle name="Обычный 4 5 2 3 2" xfId="500"/>
    <cellStyle name="Обычный 4 5 2 3 2 2" xfId="501"/>
    <cellStyle name="Обычный 4 5 2 3 3" xfId="502"/>
    <cellStyle name="Обычный 4 5 2 4" xfId="503"/>
    <cellStyle name="Обычный 4 5 2 4 2" xfId="504"/>
    <cellStyle name="Обычный 4 5 2 5" xfId="505"/>
    <cellStyle name="Обычный 4 5 3" xfId="506"/>
    <cellStyle name="Обычный 4 5 3 2" xfId="507"/>
    <cellStyle name="Обычный 4 5 3 2 2" xfId="508"/>
    <cellStyle name="Обычный 4 5 3 2 2 2" xfId="509"/>
    <cellStyle name="Обычный 4 5 3 2 3" xfId="510"/>
    <cellStyle name="Обычный 4 5 3 3" xfId="511"/>
    <cellStyle name="Обычный 4 5 3 3 2" xfId="512"/>
    <cellStyle name="Обычный 4 5 3 4" xfId="513"/>
    <cellStyle name="Обычный 4 5 4" xfId="514"/>
    <cellStyle name="Обычный 4 5 4 2" xfId="515"/>
    <cellStyle name="Обычный 4 5 4 2 2" xfId="516"/>
    <cellStyle name="Обычный 4 5 4 3" xfId="517"/>
    <cellStyle name="Обычный 4 5 5" xfId="518"/>
    <cellStyle name="Обычный 4 5 5 2" xfId="519"/>
    <cellStyle name="Обычный 4 5 6" xfId="520"/>
    <cellStyle name="Обычный 4 6" xfId="521"/>
    <cellStyle name="Обычный 4 7" xfId="522"/>
    <cellStyle name="Обычный 4 7 2" xfId="523"/>
    <cellStyle name="Обычный 4 7 2 2" xfId="524"/>
    <cellStyle name="Обычный 4 7 2 2 2" xfId="525"/>
    <cellStyle name="Обычный 4 7 2 2 2 2" xfId="526"/>
    <cellStyle name="Обычный 4 7 2 2 3" xfId="527"/>
    <cellStyle name="Обычный 4 7 2 3" xfId="528"/>
    <cellStyle name="Обычный 4 7 2 3 2" xfId="529"/>
    <cellStyle name="Обычный 4 7 2 4" xfId="530"/>
    <cellStyle name="Обычный 4 7 3" xfId="531"/>
    <cellStyle name="Обычный 4 7 3 2" xfId="532"/>
    <cellStyle name="Обычный 4 7 3 2 2" xfId="533"/>
    <cellStyle name="Обычный 4 7 3 3" xfId="534"/>
    <cellStyle name="Обычный 4 7 4" xfId="535"/>
    <cellStyle name="Обычный 4 7 4 2" xfId="536"/>
    <cellStyle name="Обычный 4 7 5" xfId="537"/>
    <cellStyle name="Обычный 4 8" xfId="538"/>
    <cellStyle name="Обычный 4 8 2" xfId="539"/>
    <cellStyle name="Обычный 4 8 2 2" xfId="540"/>
    <cellStyle name="Обычный 4 8 2 2 2" xfId="541"/>
    <cellStyle name="Обычный 4 8 2 3" xfId="542"/>
    <cellStyle name="Обычный 4 8 3" xfId="543"/>
    <cellStyle name="Обычный 4 8 3 2" xfId="544"/>
    <cellStyle name="Обычный 4 8 4" xfId="545"/>
    <cellStyle name="Обычный 4 9" xfId="546"/>
    <cellStyle name="Обычный 4 9 2" xfId="547"/>
    <cellStyle name="Обычный 4 9 2 2" xfId="548"/>
    <cellStyle name="Обычный 4 9 3" xfId="549"/>
    <cellStyle name="Обычный 5" xfId="550"/>
    <cellStyle name="Обычный 5 2" xfId="551"/>
    <cellStyle name="Обычный 5 2 2" xfId="552"/>
    <cellStyle name="Обычный 5 2 2 2" xfId="553"/>
    <cellStyle name="Обычный 5 2 2 2 2" xfId="554"/>
    <cellStyle name="Обычный 5 2 2 2 2 2" xfId="555"/>
    <cellStyle name="Обычный 5 2 2 2 2 2 2" xfId="556"/>
    <cellStyle name="Обычный 5 2 2 2 2 2 2 2" xfId="557"/>
    <cellStyle name="Обычный 5 2 2 2 2 2 3" xfId="558"/>
    <cellStyle name="Обычный 5 2 2 2 2 3" xfId="559"/>
    <cellStyle name="Обычный 5 2 2 2 2 3 2" xfId="560"/>
    <cellStyle name="Обычный 5 2 2 2 2 4" xfId="561"/>
    <cellStyle name="Обычный 5 2 2 2 3" xfId="562"/>
    <cellStyle name="Обычный 5 2 2 2 3 2" xfId="563"/>
    <cellStyle name="Обычный 5 2 2 2 3 2 2" xfId="564"/>
    <cellStyle name="Обычный 5 2 2 2 3 3" xfId="565"/>
    <cellStyle name="Обычный 5 2 2 2 4" xfId="566"/>
    <cellStyle name="Обычный 5 2 2 2 4 2" xfId="567"/>
    <cellStyle name="Обычный 5 2 2 2 5" xfId="568"/>
    <cellStyle name="Обычный 5 2 2 3" xfId="569"/>
    <cellStyle name="Обычный 5 2 2 3 2" xfId="570"/>
    <cellStyle name="Обычный 5 2 2 3 2 2" xfId="571"/>
    <cellStyle name="Обычный 5 2 2 3 2 2 2" xfId="572"/>
    <cellStyle name="Обычный 5 2 2 3 2 3" xfId="573"/>
    <cellStyle name="Обычный 5 2 2 3 3" xfId="574"/>
    <cellStyle name="Обычный 5 2 2 3 3 2" xfId="575"/>
    <cellStyle name="Обычный 5 2 2 3 4" xfId="576"/>
    <cellStyle name="Обычный 5 2 2 4" xfId="577"/>
    <cellStyle name="Обычный 5 2 2 4 2" xfId="578"/>
    <cellStyle name="Обычный 5 2 2 4 2 2" xfId="579"/>
    <cellStyle name="Обычный 5 2 2 4 3" xfId="580"/>
    <cellStyle name="Обычный 5 2 2 5" xfId="581"/>
    <cellStyle name="Обычный 5 2 2 5 2" xfId="582"/>
    <cellStyle name="Обычный 5 2 2 6" xfId="583"/>
    <cellStyle name="Обычный 5 2 3" xfId="584"/>
    <cellStyle name="Обычный 5 2 4" xfId="585"/>
    <cellStyle name="Обычный 5 2 4 2" xfId="586"/>
    <cellStyle name="Обычный 5 2 4 2 2" xfId="587"/>
    <cellStyle name="Обычный 5 2 4 2 2 2" xfId="588"/>
    <cellStyle name="Обычный 5 2 4 2 2 2 2" xfId="589"/>
    <cellStyle name="Обычный 5 2 4 2 2 3" xfId="590"/>
    <cellStyle name="Обычный 5 2 4 2 3" xfId="591"/>
    <cellStyle name="Обычный 5 2 4 2 3 2" xfId="592"/>
    <cellStyle name="Обычный 5 2 4 2 4" xfId="593"/>
    <cellStyle name="Обычный 5 2 4 3" xfId="594"/>
    <cellStyle name="Обычный 5 2 4 3 2" xfId="595"/>
    <cellStyle name="Обычный 5 2 4 3 2 2" xfId="596"/>
    <cellStyle name="Обычный 5 2 4 3 3" xfId="597"/>
    <cellStyle name="Обычный 5 2 4 4" xfId="598"/>
    <cellStyle name="Обычный 5 2 4 4 2" xfId="599"/>
    <cellStyle name="Обычный 5 2 4 5" xfId="600"/>
    <cellStyle name="Обычный 5 2 5" xfId="601"/>
    <cellStyle name="Обычный 5 2 5 2" xfId="602"/>
    <cellStyle name="Обычный 5 2 5 2 2" xfId="603"/>
    <cellStyle name="Обычный 5 2 5 2 2 2" xfId="604"/>
    <cellStyle name="Обычный 5 2 5 2 3" xfId="605"/>
    <cellStyle name="Обычный 5 2 5 3" xfId="606"/>
    <cellStyle name="Обычный 5 2 5 3 2" xfId="607"/>
    <cellStyle name="Обычный 5 2 5 4" xfId="608"/>
    <cellStyle name="Обычный 5 2 6" xfId="609"/>
    <cellStyle name="Обычный 5 2 6 2" xfId="610"/>
    <cellStyle name="Обычный 5 2 6 2 2" xfId="611"/>
    <cellStyle name="Обычный 5 2 6 3" xfId="612"/>
    <cellStyle name="Обычный 5 2 7" xfId="613"/>
    <cellStyle name="Обычный 5 2 7 2" xfId="614"/>
    <cellStyle name="Обычный 5 2 8" xfId="615"/>
    <cellStyle name="Обычный 5 3" xfId="616"/>
    <cellStyle name="Обычный 5 3 2" xfId="617"/>
    <cellStyle name="Обычный 5 3 3" xfId="618"/>
    <cellStyle name="Обычный 5 3 3 2" xfId="619"/>
    <cellStyle name="Обычный 5 3 3 2 2" xfId="620"/>
    <cellStyle name="Обычный 5 3 3 2 2 2" xfId="621"/>
    <cellStyle name="Обычный 5 3 3 2 2 2 2" xfId="622"/>
    <cellStyle name="Обычный 5 3 3 2 2 3" xfId="623"/>
    <cellStyle name="Обычный 5 3 3 2 3" xfId="624"/>
    <cellStyle name="Обычный 5 3 3 2 3 2" xfId="625"/>
    <cellStyle name="Обычный 5 3 3 2 4" xfId="626"/>
    <cellStyle name="Обычный 5 3 3 3" xfId="627"/>
    <cellStyle name="Обычный 5 3 3 3 2" xfId="628"/>
    <cellStyle name="Обычный 5 3 3 3 2 2" xfId="629"/>
    <cellStyle name="Обычный 5 3 3 3 3" xfId="630"/>
    <cellStyle name="Обычный 5 3 3 4" xfId="631"/>
    <cellStyle name="Обычный 5 3 3 4 2" xfId="632"/>
    <cellStyle name="Обычный 5 3 3 5" xfId="633"/>
    <cellStyle name="Обычный 5 3 4" xfId="634"/>
    <cellStyle name="Обычный 5 3 4 2" xfId="635"/>
    <cellStyle name="Обычный 5 3 4 2 2" xfId="636"/>
    <cellStyle name="Обычный 5 3 4 2 2 2" xfId="637"/>
    <cellStyle name="Обычный 5 3 4 2 3" xfId="638"/>
    <cellStyle name="Обычный 5 3 4 3" xfId="639"/>
    <cellStyle name="Обычный 5 3 4 3 2" xfId="640"/>
    <cellStyle name="Обычный 5 3 4 4" xfId="641"/>
    <cellStyle name="Обычный 5 3 5" xfId="642"/>
    <cellStyle name="Обычный 5 3 5 2" xfId="643"/>
    <cellStyle name="Обычный 5 3 5 2 2" xfId="644"/>
    <cellStyle name="Обычный 5 3 5 3" xfId="645"/>
    <cellStyle name="Обычный 5 3 6" xfId="646"/>
    <cellStyle name="Обычный 5 3 6 2" xfId="647"/>
    <cellStyle name="Обычный 5 3 7" xfId="648"/>
    <cellStyle name="Обычный 5 4" xfId="649"/>
    <cellStyle name="Обычный 5 5" xfId="650"/>
    <cellStyle name="Обычный 5 5 2" xfId="651"/>
    <cellStyle name="Обычный 5 5 2 2" xfId="652"/>
    <cellStyle name="Обычный 5 5 2 2 2" xfId="653"/>
    <cellStyle name="Обычный 5 5 2 2 2 2" xfId="654"/>
    <cellStyle name="Обычный 5 5 2 2 3" xfId="655"/>
    <cellStyle name="Обычный 5 5 2 3" xfId="656"/>
    <cellStyle name="Обычный 5 5 2 3 2" xfId="657"/>
    <cellStyle name="Обычный 5 5 2 4" xfId="658"/>
    <cellStyle name="Обычный 5 5 3" xfId="659"/>
    <cellStyle name="Обычный 5 5 3 2" xfId="660"/>
    <cellStyle name="Обычный 5 5 3 2 2" xfId="661"/>
    <cellStyle name="Обычный 5 5 3 3" xfId="662"/>
    <cellStyle name="Обычный 5 5 4" xfId="663"/>
    <cellStyle name="Обычный 5 5 4 2" xfId="664"/>
    <cellStyle name="Обычный 5 5 5" xfId="665"/>
    <cellStyle name="Обычный 5 6" xfId="666"/>
    <cellStyle name="Обычный 5 6 2" xfId="667"/>
    <cellStyle name="Обычный 5 6 2 2" xfId="668"/>
    <cellStyle name="Обычный 5 6 2 2 2" xfId="669"/>
    <cellStyle name="Обычный 5 6 2 3" xfId="670"/>
    <cellStyle name="Обычный 5 6 3" xfId="671"/>
    <cellStyle name="Обычный 5 6 3 2" xfId="672"/>
    <cellStyle name="Обычный 5 6 4" xfId="673"/>
    <cellStyle name="Обычный 5 7" xfId="674"/>
    <cellStyle name="Обычный 5 7 2" xfId="675"/>
    <cellStyle name="Обычный 5 7 2 2" xfId="676"/>
    <cellStyle name="Обычный 5 7 3" xfId="677"/>
    <cellStyle name="Обычный 5 8" xfId="678"/>
    <cellStyle name="Обычный 5 8 2" xfId="679"/>
    <cellStyle name="Обычный 5 9" xfId="680"/>
    <cellStyle name="Обычный 6" xfId="681"/>
    <cellStyle name="Обычный 7" xfId="682"/>
    <cellStyle name="Обычный 7 2" xfId="683"/>
    <cellStyle name="Обычный 7 3" xfId="684"/>
    <cellStyle name="Обычный 8" xfId="685"/>
    <cellStyle name="Обычный 8 2" xfId="686"/>
    <cellStyle name="Обычный 9" xfId="687"/>
    <cellStyle name="Плохой 2" xfId="688"/>
    <cellStyle name="Плохой 3" xfId="689"/>
    <cellStyle name="Пояснение 2" xfId="690"/>
    <cellStyle name="Пояснение 3" xfId="691"/>
    <cellStyle name="Примечание 2" xfId="692"/>
    <cellStyle name="Примечание 3" xfId="693"/>
    <cellStyle name="Связанная ячейка 2" xfId="694"/>
    <cellStyle name="Связанная ячейка 3" xfId="695"/>
    <cellStyle name="Текст предупреждения 2" xfId="696"/>
    <cellStyle name="Текст предупреждения 3" xfId="697"/>
    <cellStyle name="Хороший 2" xfId="698"/>
    <cellStyle name="Хороший 3" xfId="69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O33"/>
  <sheetViews>
    <sheetView topLeftCell="A19" zoomScale="80" zoomScaleNormal="80" workbookViewId="0">
      <selection activeCell="B24" sqref="B24:B26"/>
    </sheetView>
  </sheetViews>
  <sheetFormatPr defaultRowHeight="15.75" x14ac:dyDescent="0.25"/>
  <cols>
    <col min="1" max="1" width="5.7109375" style="1" customWidth="1"/>
    <col min="2" max="2" width="38.7109375" style="1" customWidth="1"/>
    <col min="3" max="3" width="7.85546875" style="1" customWidth="1"/>
    <col min="4" max="4" width="9.28515625" style="1" customWidth="1"/>
    <col min="5" max="5" width="26.7109375" style="1" customWidth="1"/>
    <col min="6" max="7" width="26.28515625" style="1" customWidth="1"/>
    <col min="8" max="8" width="28.5703125" style="1" customWidth="1"/>
    <col min="9" max="9" width="17.140625" style="1" customWidth="1"/>
    <col min="10" max="10" width="16.140625" style="1" customWidth="1"/>
    <col min="11" max="11" width="15.5703125" style="1" customWidth="1"/>
    <col min="12" max="12" width="20.140625" style="1" customWidth="1"/>
    <col min="13" max="13" width="18.140625" style="1" customWidth="1"/>
    <col min="14" max="14" width="21.140625" style="1" customWidth="1"/>
    <col min="15" max="15" width="13.42578125" style="1" customWidth="1"/>
    <col min="16" max="204" width="9.140625" style="1"/>
    <col min="205" max="205" width="3.85546875" style="1" customWidth="1"/>
    <col min="206" max="206" width="19.85546875" style="1" customWidth="1"/>
    <col min="207" max="207" width="6.5703125" style="1" customWidth="1"/>
    <col min="208" max="208" width="7.5703125" style="1" bestFit="1" customWidth="1"/>
    <col min="209" max="213" width="13.28515625" style="1" customWidth="1"/>
    <col min="214" max="214" width="14.5703125" style="1" customWidth="1"/>
    <col min="215" max="215" width="14.85546875" style="1" customWidth="1"/>
    <col min="216" max="216" width="13.7109375" style="1" bestFit="1" customWidth="1"/>
    <col min="217" max="217" width="15.7109375" style="1" bestFit="1" customWidth="1"/>
    <col min="218" max="218" width="10.5703125" style="1" customWidth="1"/>
    <col min="219" max="219" width="8" style="1" customWidth="1"/>
    <col min="220" max="456" width="9.140625" style="1"/>
    <col min="457" max="457" width="3.85546875" style="1" customWidth="1"/>
    <col min="458" max="458" width="19.85546875" style="1" customWidth="1"/>
    <col min="459" max="459" width="6.5703125" style="1" customWidth="1"/>
    <col min="460" max="460" width="7.5703125" style="1" bestFit="1" customWidth="1"/>
    <col min="461" max="465" width="13.28515625" style="1" customWidth="1"/>
    <col min="466" max="466" width="14.5703125" style="1" customWidth="1"/>
    <col min="467" max="467" width="14.85546875" style="1" customWidth="1"/>
    <col min="468" max="468" width="13.7109375" style="1" bestFit="1" customWidth="1"/>
    <col min="469" max="469" width="15.7109375" style="1" bestFit="1" customWidth="1"/>
    <col min="470" max="470" width="10.5703125" style="1" customWidth="1"/>
    <col min="471" max="471" width="8" style="1" customWidth="1"/>
    <col min="472" max="712" width="9.140625" style="1"/>
    <col min="713" max="713" width="3.85546875" style="1" customWidth="1"/>
    <col min="714" max="714" width="19.85546875" style="1" customWidth="1"/>
    <col min="715" max="715" width="6.5703125" style="1" customWidth="1"/>
    <col min="716" max="716" width="7.5703125" style="1" bestFit="1" customWidth="1"/>
    <col min="717" max="721" width="13.28515625" style="1" customWidth="1"/>
    <col min="722" max="722" width="14.5703125" style="1" customWidth="1"/>
    <col min="723" max="723" width="14.85546875" style="1" customWidth="1"/>
    <col min="724" max="724" width="13.7109375" style="1" bestFit="1" customWidth="1"/>
    <col min="725" max="725" width="15.7109375" style="1" bestFit="1" customWidth="1"/>
    <col min="726" max="726" width="10.5703125" style="1" customWidth="1"/>
    <col min="727" max="727" width="8" style="1" customWidth="1"/>
    <col min="728" max="968" width="9.140625" style="1"/>
    <col min="969" max="969" width="3.85546875" style="1" customWidth="1"/>
    <col min="970" max="970" width="19.85546875" style="1" customWidth="1"/>
    <col min="971" max="971" width="6.5703125" style="1" customWidth="1"/>
    <col min="972" max="972" width="7.5703125" style="1" bestFit="1" customWidth="1"/>
    <col min="973" max="977" width="13.28515625" style="1" customWidth="1"/>
    <col min="978" max="978" width="14.5703125" style="1" customWidth="1"/>
    <col min="979" max="979" width="14.85546875" style="1" customWidth="1"/>
    <col min="980" max="980" width="13.7109375" style="1" bestFit="1" customWidth="1"/>
    <col min="981" max="981" width="15.7109375" style="1" bestFit="1" customWidth="1"/>
    <col min="982" max="982" width="10.5703125" style="1" customWidth="1"/>
    <col min="983" max="983" width="8" style="1" customWidth="1"/>
    <col min="984" max="1224" width="9.140625" style="1"/>
    <col min="1225" max="1225" width="3.85546875" style="1" customWidth="1"/>
    <col min="1226" max="1226" width="19.85546875" style="1" customWidth="1"/>
    <col min="1227" max="1227" width="6.5703125" style="1" customWidth="1"/>
    <col min="1228" max="1228" width="7.5703125" style="1" bestFit="1" customWidth="1"/>
    <col min="1229" max="1233" width="13.28515625" style="1" customWidth="1"/>
    <col min="1234" max="1234" width="14.5703125" style="1" customWidth="1"/>
    <col min="1235" max="1235" width="14.85546875" style="1" customWidth="1"/>
    <col min="1236" max="1236" width="13.7109375" style="1" bestFit="1" customWidth="1"/>
    <col min="1237" max="1237" width="15.7109375" style="1" bestFit="1" customWidth="1"/>
    <col min="1238" max="1238" width="10.5703125" style="1" customWidth="1"/>
    <col min="1239" max="1239" width="8" style="1" customWidth="1"/>
    <col min="1240" max="1480" width="9.140625" style="1"/>
    <col min="1481" max="1481" width="3.85546875" style="1" customWidth="1"/>
    <col min="1482" max="1482" width="19.85546875" style="1" customWidth="1"/>
    <col min="1483" max="1483" width="6.5703125" style="1" customWidth="1"/>
    <col min="1484" max="1484" width="7.5703125" style="1" bestFit="1" customWidth="1"/>
    <col min="1485" max="1489" width="13.28515625" style="1" customWidth="1"/>
    <col min="1490" max="1490" width="14.5703125" style="1" customWidth="1"/>
    <col min="1491" max="1491" width="14.85546875" style="1" customWidth="1"/>
    <col min="1492" max="1492" width="13.7109375" style="1" bestFit="1" customWidth="1"/>
    <col min="1493" max="1493" width="15.7109375" style="1" bestFit="1" customWidth="1"/>
    <col min="1494" max="1494" width="10.5703125" style="1" customWidth="1"/>
    <col min="1495" max="1495" width="8" style="1" customWidth="1"/>
    <col min="1496" max="1736" width="9.140625" style="1"/>
    <col min="1737" max="1737" width="3.85546875" style="1" customWidth="1"/>
    <col min="1738" max="1738" width="19.85546875" style="1" customWidth="1"/>
    <col min="1739" max="1739" width="6.5703125" style="1" customWidth="1"/>
    <col min="1740" max="1740" width="7.5703125" style="1" bestFit="1" customWidth="1"/>
    <col min="1741" max="1745" width="13.28515625" style="1" customWidth="1"/>
    <col min="1746" max="1746" width="14.5703125" style="1" customWidth="1"/>
    <col min="1747" max="1747" width="14.85546875" style="1" customWidth="1"/>
    <col min="1748" max="1748" width="13.7109375" style="1" bestFit="1" customWidth="1"/>
    <col min="1749" max="1749" width="15.7109375" style="1" bestFit="1" customWidth="1"/>
    <col min="1750" max="1750" width="10.5703125" style="1" customWidth="1"/>
    <col min="1751" max="1751" width="8" style="1" customWidth="1"/>
    <col min="1752" max="1992" width="9.140625" style="1"/>
    <col min="1993" max="1993" width="3.85546875" style="1" customWidth="1"/>
    <col min="1994" max="1994" width="19.85546875" style="1" customWidth="1"/>
    <col min="1995" max="1995" width="6.5703125" style="1" customWidth="1"/>
    <col min="1996" max="1996" width="7.5703125" style="1" bestFit="1" customWidth="1"/>
    <col min="1997" max="2001" width="13.28515625" style="1" customWidth="1"/>
    <col min="2002" max="2002" width="14.5703125" style="1" customWidth="1"/>
    <col min="2003" max="2003" width="14.85546875" style="1" customWidth="1"/>
    <col min="2004" max="2004" width="13.7109375" style="1" bestFit="1" customWidth="1"/>
    <col min="2005" max="2005" width="15.7109375" style="1" bestFit="1" customWidth="1"/>
    <col min="2006" max="2006" width="10.5703125" style="1" customWidth="1"/>
    <col min="2007" max="2007" width="8" style="1" customWidth="1"/>
    <col min="2008" max="2248" width="9.140625" style="1"/>
    <col min="2249" max="2249" width="3.85546875" style="1" customWidth="1"/>
    <col min="2250" max="2250" width="19.85546875" style="1" customWidth="1"/>
    <col min="2251" max="2251" width="6.5703125" style="1" customWidth="1"/>
    <col min="2252" max="2252" width="7.5703125" style="1" bestFit="1" customWidth="1"/>
    <col min="2253" max="2257" width="13.28515625" style="1" customWidth="1"/>
    <col min="2258" max="2258" width="14.5703125" style="1" customWidth="1"/>
    <col min="2259" max="2259" width="14.85546875" style="1" customWidth="1"/>
    <col min="2260" max="2260" width="13.7109375" style="1" bestFit="1" customWidth="1"/>
    <col min="2261" max="2261" width="15.7109375" style="1" bestFit="1" customWidth="1"/>
    <col min="2262" max="2262" width="10.5703125" style="1" customWidth="1"/>
    <col min="2263" max="2263" width="8" style="1" customWidth="1"/>
    <col min="2264" max="2504" width="9.140625" style="1"/>
    <col min="2505" max="2505" width="3.85546875" style="1" customWidth="1"/>
    <col min="2506" max="2506" width="19.85546875" style="1" customWidth="1"/>
    <col min="2507" max="2507" width="6.5703125" style="1" customWidth="1"/>
    <col min="2508" max="2508" width="7.5703125" style="1" bestFit="1" customWidth="1"/>
    <col min="2509" max="2513" width="13.28515625" style="1" customWidth="1"/>
    <col min="2514" max="2514" width="14.5703125" style="1" customWidth="1"/>
    <col min="2515" max="2515" width="14.85546875" style="1" customWidth="1"/>
    <col min="2516" max="2516" width="13.7109375" style="1" bestFit="1" customWidth="1"/>
    <col min="2517" max="2517" width="15.7109375" style="1" bestFit="1" customWidth="1"/>
    <col min="2518" max="2518" width="10.5703125" style="1" customWidth="1"/>
    <col min="2519" max="2519" width="8" style="1" customWidth="1"/>
    <col min="2520" max="2760" width="9.140625" style="1"/>
    <col min="2761" max="2761" width="3.85546875" style="1" customWidth="1"/>
    <col min="2762" max="2762" width="19.85546875" style="1" customWidth="1"/>
    <col min="2763" max="2763" width="6.5703125" style="1" customWidth="1"/>
    <col min="2764" max="2764" width="7.5703125" style="1" bestFit="1" customWidth="1"/>
    <col min="2765" max="2769" width="13.28515625" style="1" customWidth="1"/>
    <col min="2770" max="2770" width="14.5703125" style="1" customWidth="1"/>
    <col min="2771" max="2771" width="14.85546875" style="1" customWidth="1"/>
    <col min="2772" max="2772" width="13.7109375" style="1" bestFit="1" customWidth="1"/>
    <col min="2773" max="2773" width="15.7109375" style="1" bestFit="1" customWidth="1"/>
    <col min="2774" max="2774" width="10.5703125" style="1" customWidth="1"/>
    <col min="2775" max="2775" width="8" style="1" customWidth="1"/>
    <col min="2776" max="3016" width="9.140625" style="1"/>
    <col min="3017" max="3017" width="3.85546875" style="1" customWidth="1"/>
    <col min="3018" max="3018" width="19.85546875" style="1" customWidth="1"/>
    <col min="3019" max="3019" width="6.5703125" style="1" customWidth="1"/>
    <col min="3020" max="3020" width="7.5703125" style="1" bestFit="1" customWidth="1"/>
    <col min="3021" max="3025" width="13.28515625" style="1" customWidth="1"/>
    <col min="3026" max="3026" width="14.5703125" style="1" customWidth="1"/>
    <col min="3027" max="3027" width="14.85546875" style="1" customWidth="1"/>
    <col min="3028" max="3028" width="13.7109375" style="1" bestFit="1" customWidth="1"/>
    <col min="3029" max="3029" width="15.7109375" style="1" bestFit="1" customWidth="1"/>
    <col min="3030" max="3030" width="10.5703125" style="1" customWidth="1"/>
    <col min="3031" max="3031" width="8" style="1" customWidth="1"/>
    <col min="3032" max="3272" width="9.140625" style="1"/>
    <col min="3273" max="3273" width="3.85546875" style="1" customWidth="1"/>
    <col min="3274" max="3274" width="19.85546875" style="1" customWidth="1"/>
    <col min="3275" max="3275" width="6.5703125" style="1" customWidth="1"/>
    <col min="3276" max="3276" width="7.5703125" style="1" bestFit="1" customWidth="1"/>
    <col min="3277" max="3281" width="13.28515625" style="1" customWidth="1"/>
    <col min="3282" max="3282" width="14.5703125" style="1" customWidth="1"/>
    <col min="3283" max="3283" width="14.85546875" style="1" customWidth="1"/>
    <col min="3284" max="3284" width="13.7109375" style="1" bestFit="1" customWidth="1"/>
    <col min="3285" max="3285" width="15.7109375" style="1" bestFit="1" customWidth="1"/>
    <col min="3286" max="3286" width="10.5703125" style="1" customWidth="1"/>
    <col min="3287" max="3287" width="8" style="1" customWidth="1"/>
    <col min="3288" max="3528" width="9.140625" style="1"/>
    <col min="3529" max="3529" width="3.85546875" style="1" customWidth="1"/>
    <col min="3530" max="3530" width="19.85546875" style="1" customWidth="1"/>
    <col min="3531" max="3531" width="6.5703125" style="1" customWidth="1"/>
    <col min="3532" max="3532" width="7.5703125" style="1" bestFit="1" customWidth="1"/>
    <col min="3533" max="3537" width="13.28515625" style="1" customWidth="1"/>
    <col min="3538" max="3538" width="14.5703125" style="1" customWidth="1"/>
    <col min="3539" max="3539" width="14.85546875" style="1" customWidth="1"/>
    <col min="3540" max="3540" width="13.7109375" style="1" bestFit="1" customWidth="1"/>
    <col min="3541" max="3541" width="15.7109375" style="1" bestFit="1" customWidth="1"/>
    <col min="3542" max="3542" width="10.5703125" style="1" customWidth="1"/>
    <col min="3543" max="3543" width="8" style="1" customWidth="1"/>
    <col min="3544" max="3784" width="9.140625" style="1"/>
    <col min="3785" max="3785" width="3.85546875" style="1" customWidth="1"/>
    <col min="3786" max="3786" width="19.85546875" style="1" customWidth="1"/>
    <col min="3787" max="3787" width="6.5703125" style="1" customWidth="1"/>
    <col min="3788" max="3788" width="7.5703125" style="1" bestFit="1" customWidth="1"/>
    <col min="3789" max="3793" width="13.28515625" style="1" customWidth="1"/>
    <col min="3794" max="3794" width="14.5703125" style="1" customWidth="1"/>
    <col min="3795" max="3795" width="14.85546875" style="1" customWidth="1"/>
    <col min="3796" max="3796" width="13.7109375" style="1" bestFit="1" customWidth="1"/>
    <col min="3797" max="3797" width="15.7109375" style="1" bestFit="1" customWidth="1"/>
    <col min="3798" max="3798" width="10.5703125" style="1" customWidth="1"/>
    <col min="3799" max="3799" width="8" style="1" customWidth="1"/>
    <col min="3800" max="4040" width="9.140625" style="1"/>
    <col min="4041" max="4041" width="3.85546875" style="1" customWidth="1"/>
    <col min="4042" max="4042" width="19.85546875" style="1" customWidth="1"/>
    <col min="4043" max="4043" width="6.5703125" style="1" customWidth="1"/>
    <col min="4044" max="4044" width="7.5703125" style="1" bestFit="1" customWidth="1"/>
    <col min="4045" max="4049" width="13.28515625" style="1" customWidth="1"/>
    <col min="4050" max="4050" width="14.5703125" style="1" customWidth="1"/>
    <col min="4051" max="4051" width="14.85546875" style="1" customWidth="1"/>
    <col min="4052" max="4052" width="13.7109375" style="1" bestFit="1" customWidth="1"/>
    <col min="4053" max="4053" width="15.7109375" style="1" bestFit="1" customWidth="1"/>
    <col min="4054" max="4054" width="10.5703125" style="1" customWidth="1"/>
    <col min="4055" max="4055" width="8" style="1" customWidth="1"/>
    <col min="4056" max="4296" width="9.140625" style="1"/>
    <col min="4297" max="4297" width="3.85546875" style="1" customWidth="1"/>
    <col min="4298" max="4298" width="19.85546875" style="1" customWidth="1"/>
    <col min="4299" max="4299" width="6.5703125" style="1" customWidth="1"/>
    <col min="4300" max="4300" width="7.5703125" style="1" bestFit="1" customWidth="1"/>
    <col min="4301" max="4305" width="13.28515625" style="1" customWidth="1"/>
    <col min="4306" max="4306" width="14.5703125" style="1" customWidth="1"/>
    <col min="4307" max="4307" width="14.85546875" style="1" customWidth="1"/>
    <col min="4308" max="4308" width="13.7109375" style="1" bestFit="1" customWidth="1"/>
    <col min="4309" max="4309" width="15.7109375" style="1" bestFit="1" customWidth="1"/>
    <col min="4310" max="4310" width="10.5703125" style="1" customWidth="1"/>
    <col min="4311" max="4311" width="8" style="1" customWidth="1"/>
    <col min="4312" max="4552" width="9.140625" style="1"/>
    <col min="4553" max="4553" width="3.85546875" style="1" customWidth="1"/>
    <col min="4554" max="4554" width="19.85546875" style="1" customWidth="1"/>
    <col min="4555" max="4555" width="6.5703125" style="1" customWidth="1"/>
    <col min="4556" max="4556" width="7.5703125" style="1" bestFit="1" customWidth="1"/>
    <col min="4557" max="4561" width="13.28515625" style="1" customWidth="1"/>
    <col min="4562" max="4562" width="14.5703125" style="1" customWidth="1"/>
    <col min="4563" max="4563" width="14.85546875" style="1" customWidth="1"/>
    <col min="4564" max="4564" width="13.7109375" style="1" bestFit="1" customWidth="1"/>
    <col min="4565" max="4565" width="15.7109375" style="1" bestFit="1" customWidth="1"/>
    <col min="4566" max="4566" width="10.5703125" style="1" customWidth="1"/>
    <col min="4567" max="4567" width="8" style="1" customWidth="1"/>
    <col min="4568" max="4808" width="9.140625" style="1"/>
    <col min="4809" max="4809" width="3.85546875" style="1" customWidth="1"/>
    <col min="4810" max="4810" width="19.85546875" style="1" customWidth="1"/>
    <col min="4811" max="4811" width="6.5703125" style="1" customWidth="1"/>
    <col min="4812" max="4812" width="7.5703125" style="1" bestFit="1" customWidth="1"/>
    <col min="4813" max="4817" width="13.28515625" style="1" customWidth="1"/>
    <col min="4818" max="4818" width="14.5703125" style="1" customWidth="1"/>
    <col min="4819" max="4819" width="14.85546875" style="1" customWidth="1"/>
    <col min="4820" max="4820" width="13.7109375" style="1" bestFit="1" customWidth="1"/>
    <col min="4821" max="4821" width="15.7109375" style="1" bestFit="1" customWidth="1"/>
    <col min="4822" max="4822" width="10.5703125" style="1" customWidth="1"/>
    <col min="4823" max="4823" width="8" style="1" customWidth="1"/>
    <col min="4824" max="5064" width="9.140625" style="1"/>
    <col min="5065" max="5065" width="3.85546875" style="1" customWidth="1"/>
    <col min="5066" max="5066" width="19.85546875" style="1" customWidth="1"/>
    <col min="5067" max="5067" width="6.5703125" style="1" customWidth="1"/>
    <col min="5068" max="5068" width="7.5703125" style="1" bestFit="1" customWidth="1"/>
    <col min="5069" max="5073" width="13.28515625" style="1" customWidth="1"/>
    <col min="5074" max="5074" width="14.5703125" style="1" customWidth="1"/>
    <col min="5075" max="5075" width="14.85546875" style="1" customWidth="1"/>
    <col min="5076" max="5076" width="13.7109375" style="1" bestFit="1" customWidth="1"/>
    <col min="5077" max="5077" width="15.7109375" style="1" bestFit="1" customWidth="1"/>
    <col min="5078" max="5078" width="10.5703125" style="1" customWidth="1"/>
    <col min="5079" max="5079" width="8" style="1" customWidth="1"/>
    <col min="5080" max="5320" width="9.140625" style="1"/>
    <col min="5321" max="5321" width="3.85546875" style="1" customWidth="1"/>
    <col min="5322" max="5322" width="19.85546875" style="1" customWidth="1"/>
    <col min="5323" max="5323" width="6.5703125" style="1" customWidth="1"/>
    <col min="5324" max="5324" width="7.5703125" style="1" bestFit="1" customWidth="1"/>
    <col min="5325" max="5329" width="13.28515625" style="1" customWidth="1"/>
    <col min="5330" max="5330" width="14.5703125" style="1" customWidth="1"/>
    <col min="5331" max="5331" width="14.85546875" style="1" customWidth="1"/>
    <col min="5332" max="5332" width="13.7109375" style="1" bestFit="1" customWidth="1"/>
    <col min="5333" max="5333" width="15.7109375" style="1" bestFit="1" customWidth="1"/>
    <col min="5334" max="5334" width="10.5703125" style="1" customWidth="1"/>
    <col min="5335" max="5335" width="8" style="1" customWidth="1"/>
    <col min="5336" max="5576" width="9.140625" style="1"/>
    <col min="5577" max="5577" width="3.85546875" style="1" customWidth="1"/>
    <col min="5578" max="5578" width="19.85546875" style="1" customWidth="1"/>
    <col min="5579" max="5579" width="6.5703125" style="1" customWidth="1"/>
    <col min="5580" max="5580" width="7.5703125" style="1" bestFit="1" customWidth="1"/>
    <col min="5581" max="5585" width="13.28515625" style="1" customWidth="1"/>
    <col min="5586" max="5586" width="14.5703125" style="1" customWidth="1"/>
    <col min="5587" max="5587" width="14.85546875" style="1" customWidth="1"/>
    <col min="5588" max="5588" width="13.7109375" style="1" bestFit="1" customWidth="1"/>
    <col min="5589" max="5589" width="15.7109375" style="1" bestFit="1" customWidth="1"/>
    <col min="5590" max="5590" width="10.5703125" style="1" customWidth="1"/>
    <col min="5591" max="5591" width="8" style="1" customWidth="1"/>
    <col min="5592" max="5832" width="9.140625" style="1"/>
    <col min="5833" max="5833" width="3.85546875" style="1" customWidth="1"/>
    <col min="5834" max="5834" width="19.85546875" style="1" customWidth="1"/>
    <col min="5835" max="5835" width="6.5703125" style="1" customWidth="1"/>
    <col min="5836" max="5836" width="7.5703125" style="1" bestFit="1" customWidth="1"/>
    <col min="5837" max="5841" width="13.28515625" style="1" customWidth="1"/>
    <col min="5842" max="5842" width="14.5703125" style="1" customWidth="1"/>
    <col min="5843" max="5843" width="14.85546875" style="1" customWidth="1"/>
    <col min="5844" max="5844" width="13.7109375" style="1" bestFit="1" customWidth="1"/>
    <col min="5845" max="5845" width="15.7109375" style="1" bestFit="1" customWidth="1"/>
    <col min="5846" max="5846" width="10.5703125" style="1" customWidth="1"/>
    <col min="5847" max="5847" width="8" style="1" customWidth="1"/>
    <col min="5848" max="6088" width="9.140625" style="1"/>
    <col min="6089" max="6089" width="3.85546875" style="1" customWidth="1"/>
    <col min="6090" max="6090" width="19.85546875" style="1" customWidth="1"/>
    <col min="6091" max="6091" width="6.5703125" style="1" customWidth="1"/>
    <col min="6092" max="6092" width="7.5703125" style="1" bestFit="1" customWidth="1"/>
    <col min="6093" max="6097" width="13.28515625" style="1" customWidth="1"/>
    <col min="6098" max="6098" width="14.5703125" style="1" customWidth="1"/>
    <col min="6099" max="6099" width="14.85546875" style="1" customWidth="1"/>
    <col min="6100" max="6100" width="13.7109375" style="1" bestFit="1" customWidth="1"/>
    <col min="6101" max="6101" width="15.7109375" style="1" bestFit="1" customWidth="1"/>
    <col min="6102" max="6102" width="10.5703125" style="1" customWidth="1"/>
    <col min="6103" max="6103" width="8" style="1" customWidth="1"/>
    <col min="6104" max="6344" width="9.140625" style="1"/>
    <col min="6345" max="6345" width="3.85546875" style="1" customWidth="1"/>
    <col min="6346" max="6346" width="19.85546875" style="1" customWidth="1"/>
    <col min="6347" max="6347" width="6.5703125" style="1" customWidth="1"/>
    <col min="6348" max="6348" width="7.5703125" style="1" bestFit="1" customWidth="1"/>
    <col min="6349" max="6353" width="13.28515625" style="1" customWidth="1"/>
    <col min="6354" max="6354" width="14.5703125" style="1" customWidth="1"/>
    <col min="6355" max="6355" width="14.85546875" style="1" customWidth="1"/>
    <col min="6356" max="6356" width="13.7109375" style="1" bestFit="1" customWidth="1"/>
    <col min="6357" max="6357" width="15.7109375" style="1" bestFit="1" customWidth="1"/>
    <col min="6358" max="6358" width="10.5703125" style="1" customWidth="1"/>
    <col min="6359" max="6359" width="8" style="1" customWidth="1"/>
    <col min="6360" max="6600" width="9.140625" style="1"/>
    <col min="6601" max="6601" width="3.85546875" style="1" customWidth="1"/>
    <col min="6602" max="6602" width="19.85546875" style="1" customWidth="1"/>
    <col min="6603" max="6603" width="6.5703125" style="1" customWidth="1"/>
    <col min="6604" max="6604" width="7.5703125" style="1" bestFit="1" customWidth="1"/>
    <col min="6605" max="6609" width="13.28515625" style="1" customWidth="1"/>
    <col min="6610" max="6610" width="14.5703125" style="1" customWidth="1"/>
    <col min="6611" max="6611" width="14.85546875" style="1" customWidth="1"/>
    <col min="6612" max="6612" width="13.7109375" style="1" bestFit="1" customWidth="1"/>
    <col min="6613" max="6613" width="15.7109375" style="1" bestFit="1" customWidth="1"/>
    <col min="6614" max="6614" width="10.5703125" style="1" customWidth="1"/>
    <col min="6615" max="6615" width="8" style="1" customWidth="1"/>
    <col min="6616" max="6856" width="9.140625" style="1"/>
    <col min="6857" max="6857" width="3.85546875" style="1" customWidth="1"/>
    <col min="6858" max="6858" width="19.85546875" style="1" customWidth="1"/>
    <col min="6859" max="6859" width="6.5703125" style="1" customWidth="1"/>
    <col min="6860" max="6860" width="7.5703125" style="1" bestFit="1" customWidth="1"/>
    <col min="6861" max="6865" width="13.28515625" style="1" customWidth="1"/>
    <col min="6866" max="6866" width="14.5703125" style="1" customWidth="1"/>
    <col min="6867" max="6867" width="14.85546875" style="1" customWidth="1"/>
    <col min="6868" max="6868" width="13.7109375" style="1" bestFit="1" customWidth="1"/>
    <col min="6869" max="6869" width="15.7109375" style="1" bestFit="1" customWidth="1"/>
    <col min="6870" max="6870" width="10.5703125" style="1" customWidth="1"/>
    <col min="6871" max="6871" width="8" style="1" customWidth="1"/>
    <col min="6872" max="7112" width="9.140625" style="1"/>
    <col min="7113" max="7113" width="3.85546875" style="1" customWidth="1"/>
    <col min="7114" max="7114" width="19.85546875" style="1" customWidth="1"/>
    <col min="7115" max="7115" width="6.5703125" style="1" customWidth="1"/>
    <col min="7116" max="7116" width="7.5703125" style="1" bestFit="1" customWidth="1"/>
    <col min="7117" max="7121" width="13.28515625" style="1" customWidth="1"/>
    <col min="7122" max="7122" width="14.5703125" style="1" customWidth="1"/>
    <col min="7123" max="7123" width="14.85546875" style="1" customWidth="1"/>
    <col min="7124" max="7124" width="13.7109375" style="1" bestFit="1" customWidth="1"/>
    <col min="7125" max="7125" width="15.7109375" style="1" bestFit="1" customWidth="1"/>
    <col min="7126" max="7126" width="10.5703125" style="1" customWidth="1"/>
    <col min="7127" max="7127" width="8" style="1" customWidth="1"/>
    <col min="7128" max="7368" width="9.140625" style="1"/>
    <col min="7369" max="7369" width="3.85546875" style="1" customWidth="1"/>
    <col min="7370" max="7370" width="19.85546875" style="1" customWidth="1"/>
    <col min="7371" max="7371" width="6.5703125" style="1" customWidth="1"/>
    <col min="7372" max="7372" width="7.5703125" style="1" bestFit="1" customWidth="1"/>
    <col min="7373" max="7377" width="13.28515625" style="1" customWidth="1"/>
    <col min="7378" max="7378" width="14.5703125" style="1" customWidth="1"/>
    <col min="7379" max="7379" width="14.85546875" style="1" customWidth="1"/>
    <col min="7380" max="7380" width="13.7109375" style="1" bestFit="1" customWidth="1"/>
    <col min="7381" max="7381" width="15.7109375" style="1" bestFit="1" customWidth="1"/>
    <col min="7382" max="7382" width="10.5703125" style="1" customWidth="1"/>
    <col min="7383" max="7383" width="8" style="1" customWidth="1"/>
    <col min="7384" max="7624" width="9.140625" style="1"/>
    <col min="7625" max="7625" width="3.85546875" style="1" customWidth="1"/>
    <col min="7626" max="7626" width="19.85546875" style="1" customWidth="1"/>
    <col min="7627" max="7627" width="6.5703125" style="1" customWidth="1"/>
    <col min="7628" max="7628" width="7.5703125" style="1" bestFit="1" customWidth="1"/>
    <col min="7629" max="7633" width="13.28515625" style="1" customWidth="1"/>
    <col min="7634" max="7634" width="14.5703125" style="1" customWidth="1"/>
    <col min="7635" max="7635" width="14.85546875" style="1" customWidth="1"/>
    <col min="7636" max="7636" width="13.7109375" style="1" bestFit="1" customWidth="1"/>
    <col min="7637" max="7637" width="15.7109375" style="1" bestFit="1" customWidth="1"/>
    <col min="7638" max="7638" width="10.5703125" style="1" customWidth="1"/>
    <col min="7639" max="7639" width="8" style="1" customWidth="1"/>
    <col min="7640" max="7880" width="9.140625" style="1"/>
    <col min="7881" max="7881" width="3.85546875" style="1" customWidth="1"/>
    <col min="7882" max="7882" width="19.85546875" style="1" customWidth="1"/>
    <col min="7883" max="7883" width="6.5703125" style="1" customWidth="1"/>
    <col min="7884" max="7884" width="7.5703125" style="1" bestFit="1" customWidth="1"/>
    <col min="7885" max="7889" width="13.28515625" style="1" customWidth="1"/>
    <col min="7890" max="7890" width="14.5703125" style="1" customWidth="1"/>
    <col min="7891" max="7891" width="14.85546875" style="1" customWidth="1"/>
    <col min="7892" max="7892" width="13.7109375" style="1" bestFit="1" customWidth="1"/>
    <col min="7893" max="7893" width="15.7109375" style="1" bestFit="1" customWidth="1"/>
    <col min="7894" max="7894" width="10.5703125" style="1" customWidth="1"/>
    <col min="7895" max="7895" width="8" style="1" customWidth="1"/>
    <col min="7896" max="8136" width="9.140625" style="1"/>
    <col min="8137" max="8137" width="3.85546875" style="1" customWidth="1"/>
    <col min="8138" max="8138" width="19.85546875" style="1" customWidth="1"/>
    <col min="8139" max="8139" width="6.5703125" style="1" customWidth="1"/>
    <col min="8140" max="8140" width="7.5703125" style="1" bestFit="1" customWidth="1"/>
    <col min="8141" max="8145" width="13.28515625" style="1" customWidth="1"/>
    <col min="8146" max="8146" width="14.5703125" style="1" customWidth="1"/>
    <col min="8147" max="8147" width="14.85546875" style="1" customWidth="1"/>
    <col min="8148" max="8148" width="13.7109375" style="1" bestFit="1" customWidth="1"/>
    <col min="8149" max="8149" width="15.7109375" style="1" bestFit="1" customWidth="1"/>
    <col min="8150" max="8150" width="10.5703125" style="1" customWidth="1"/>
    <col min="8151" max="8151" width="8" style="1" customWidth="1"/>
    <col min="8152" max="8392" width="9.140625" style="1"/>
    <col min="8393" max="8393" width="3.85546875" style="1" customWidth="1"/>
    <col min="8394" max="8394" width="19.85546875" style="1" customWidth="1"/>
    <col min="8395" max="8395" width="6.5703125" style="1" customWidth="1"/>
    <col min="8396" max="8396" width="7.5703125" style="1" bestFit="1" customWidth="1"/>
    <col min="8397" max="8401" width="13.28515625" style="1" customWidth="1"/>
    <col min="8402" max="8402" width="14.5703125" style="1" customWidth="1"/>
    <col min="8403" max="8403" width="14.85546875" style="1" customWidth="1"/>
    <col min="8404" max="8404" width="13.7109375" style="1" bestFit="1" customWidth="1"/>
    <col min="8405" max="8405" width="15.7109375" style="1" bestFit="1" customWidth="1"/>
    <col min="8406" max="8406" width="10.5703125" style="1" customWidth="1"/>
    <col min="8407" max="8407" width="8" style="1" customWidth="1"/>
    <col min="8408" max="8648" width="9.140625" style="1"/>
    <col min="8649" max="8649" width="3.85546875" style="1" customWidth="1"/>
    <col min="8650" max="8650" width="19.85546875" style="1" customWidth="1"/>
    <col min="8651" max="8651" width="6.5703125" style="1" customWidth="1"/>
    <col min="8652" max="8652" width="7.5703125" style="1" bestFit="1" customWidth="1"/>
    <col min="8653" max="8657" width="13.28515625" style="1" customWidth="1"/>
    <col min="8658" max="8658" width="14.5703125" style="1" customWidth="1"/>
    <col min="8659" max="8659" width="14.85546875" style="1" customWidth="1"/>
    <col min="8660" max="8660" width="13.7109375" style="1" bestFit="1" customWidth="1"/>
    <col min="8661" max="8661" width="15.7109375" style="1" bestFit="1" customWidth="1"/>
    <col min="8662" max="8662" width="10.5703125" style="1" customWidth="1"/>
    <col min="8663" max="8663" width="8" style="1" customWidth="1"/>
    <col min="8664" max="8904" width="9.140625" style="1"/>
    <col min="8905" max="8905" width="3.85546875" style="1" customWidth="1"/>
    <col min="8906" max="8906" width="19.85546875" style="1" customWidth="1"/>
    <col min="8907" max="8907" width="6.5703125" style="1" customWidth="1"/>
    <col min="8908" max="8908" width="7.5703125" style="1" bestFit="1" customWidth="1"/>
    <col min="8909" max="8913" width="13.28515625" style="1" customWidth="1"/>
    <col min="8914" max="8914" width="14.5703125" style="1" customWidth="1"/>
    <col min="8915" max="8915" width="14.85546875" style="1" customWidth="1"/>
    <col min="8916" max="8916" width="13.7109375" style="1" bestFit="1" customWidth="1"/>
    <col min="8917" max="8917" width="15.7109375" style="1" bestFit="1" customWidth="1"/>
    <col min="8918" max="8918" width="10.5703125" style="1" customWidth="1"/>
    <col min="8919" max="8919" width="8" style="1" customWidth="1"/>
    <col min="8920" max="9160" width="9.140625" style="1"/>
    <col min="9161" max="9161" width="3.85546875" style="1" customWidth="1"/>
    <col min="9162" max="9162" width="19.85546875" style="1" customWidth="1"/>
    <col min="9163" max="9163" width="6.5703125" style="1" customWidth="1"/>
    <col min="9164" max="9164" width="7.5703125" style="1" bestFit="1" customWidth="1"/>
    <col min="9165" max="9169" width="13.28515625" style="1" customWidth="1"/>
    <col min="9170" max="9170" width="14.5703125" style="1" customWidth="1"/>
    <col min="9171" max="9171" width="14.85546875" style="1" customWidth="1"/>
    <col min="9172" max="9172" width="13.7109375" style="1" bestFit="1" customWidth="1"/>
    <col min="9173" max="9173" width="15.7109375" style="1" bestFit="1" customWidth="1"/>
    <col min="9174" max="9174" width="10.5703125" style="1" customWidth="1"/>
    <col min="9175" max="9175" width="8" style="1" customWidth="1"/>
    <col min="9176" max="9416" width="9.140625" style="1"/>
    <col min="9417" max="9417" width="3.85546875" style="1" customWidth="1"/>
    <col min="9418" max="9418" width="19.85546875" style="1" customWidth="1"/>
    <col min="9419" max="9419" width="6.5703125" style="1" customWidth="1"/>
    <col min="9420" max="9420" width="7.5703125" style="1" bestFit="1" customWidth="1"/>
    <col min="9421" max="9425" width="13.28515625" style="1" customWidth="1"/>
    <col min="9426" max="9426" width="14.5703125" style="1" customWidth="1"/>
    <col min="9427" max="9427" width="14.85546875" style="1" customWidth="1"/>
    <col min="9428" max="9428" width="13.7109375" style="1" bestFit="1" customWidth="1"/>
    <col min="9429" max="9429" width="15.7109375" style="1" bestFit="1" customWidth="1"/>
    <col min="9430" max="9430" width="10.5703125" style="1" customWidth="1"/>
    <col min="9431" max="9431" width="8" style="1" customWidth="1"/>
    <col min="9432" max="9672" width="9.140625" style="1"/>
    <col min="9673" max="9673" width="3.85546875" style="1" customWidth="1"/>
    <col min="9674" max="9674" width="19.85546875" style="1" customWidth="1"/>
    <col min="9675" max="9675" width="6.5703125" style="1" customWidth="1"/>
    <col min="9676" max="9676" width="7.5703125" style="1" bestFit="1" customWidth="1"/>
    <col min="9677" max="9681" width="13.28515625" style="1" customWidth="1"/>
    <col min="9682" max="9682" width="14.5703125" style="1" customWidth="1"/>
    <col min="9683" max="9683" width="14.85546875" style="1" customWidth="1"/>
    <col min="9684" max="9684" width="13.7109375" style="1" bestFit="1" customWidth="1"/>
    <col min="9685" max="9685" width="15.7109375" style="1" bestFit="1" customWidth="1"/>
    <col min="9686" max="9686" width="10.5703125" style="1" customWidth="1"/>
    <col min="9687" max="9687" width="8" style="1" customWidth="1"/>
    <col min="9688" max="9928" width="9.140625" style="1"/>
    <col min="9929" max="9929" width="3.85546875" style="1" customWidth="1"/>
    <col min="9930" max="9930" width="19.85546875" style="1" customWidth="1"/>
    <col min="9931" max="9931" width="6.5703125" style="1" customWidth="1"/>
    <col min="9932" max="9932" width="7.5703125" style="1" bestFit="1" customWidth="1"/>
    <col min="9933" max="9937" width="13.28515625" style="1" customWidth="1"/>
    <col min="9938" max="9938" width="14.5703125" style="1" customWidth="1"/>
    <col min="9939" max="9939" width="14.85546875" style="1" customWidth="1"/>
    <col min="9940" max="9940" width="13.7109375" style="1" bestFit="1" customWidth="1"/>
    <col min="9941" max="9941" width="15.7109375" style="1" bestFit="1" customWidth="1"/>
    <col min="9942" max="9942" width="10.5703125" style="1" customWidth="1"/>
    <col min="9943" max="9943" width="8" style="1" customWidth="1"/>
    <col min="9944" max="10184" width="9.140625" style="1"/>
    <col min="10185" max="10185" width="3.85546875" style="1" customWidth="1"/>
    <col min="10186" max="10186" width="19.85546875" style="1" customWidth="1"/>
    <col min="10187" max="10187" width="6.5703125" style="1" customWidth="1"/>
    <col min="10188" max="10188" width="7.5703125" style="1" bestFit="1" customWidth="1"/>
    <col min="10189" max="10193" width="13.28515625" style="1" customWidth="1"/>
    <col min="10194" max="10194" width="14.5703125" style="1" customWidth="1"/>
    <col min="10195" max="10195" width="14.85546875" style="1" customWidth="1"/>
    <col min="10196" max="10196" width="13.7109375" style="1" bestFit="1" customWidth="1"/>
    <col min="10197" max="10197" width="15.7109375" style="1" bestFit="1" customWidth="1"/>
    <col min="10198" max="10198" width="10.5703125" style="1" customWidth="1"/>
    <col min="10199" max="10199" width="8" style="1" customWidth="1"/>
    <col min="10200" max="10440" width="9.140625" style="1"/>
    <col min="10441" max="10441" width="3.85546875" style="1" customWidth="1"/>
    <col min="10442" max="10442" width="19.85546875" style="1" customWidth="1"/>
    <col min="10443" max="10443" width="6.5703125" style="1" customWidth="1"/>
    <col min="10444" max="10444" width="7.5703125" style="1" bestFit="1" customWidth="1"/>
    <col min="10445" max="10449" width="13.28515625" style="1" customWidth="1"/>
    <col min="10450" max="10450" width="14.5703125" style="1" customWidth="1"/>
    <col min="10451" max="10451" width="14.85546875" style="1" customWidth="1"/>
    <col min="10452" max="10452" width="13.7109375" style="1" bestFit="1" customWidth="1"/>
    <col min="10453" max="10453" width="15.7109375" style="1" bestFit="1" customWidth="1"/>
    <col min="10454" max="10454" width="10.5703125" style="1" customWidth="1"/>
    <col min="10455" max="10455" width="8" style="1" customWidth="1"/>
    <col min="10456" max="10696" width="9.140625" style="1"/>
    <col min="10697" max="10697" width="3.85546875" style="1" customWidth="1"/>
    <col min="10698" max="10698" width="19.85546875" style="1" customWidth="1"/>
    <col min="10699" max="10699" width="6.5703125" style="1" customWidth="1"/>
    <col min="10700" max="10700" width="7.5703125" style="1" bestFit="1" customWidth="1"/>
    <col min="10701" max="10705" width="13.28515625" style="1" customWidth="1"/>
    <col min="10706" max="10706" width="14.5703125" style="1" customWidth="1"/>
    <col min="10707" max="10707" width="14.85546875" style="1" customWidth="1"/>
    <col min="10708" max="10708" width="13.7109375" style="1" bestFit="1" customWidth="1"/>
    <col min="10709" max="10709" width="15.7109375" style="1" bestFit="1" customWidth="1"/>
    <col min="10710" max="10710" width="10.5703125" style="1" customWidth="1"/>
    <col min="10711" max="10711" width="8" style="1" customWidth="1"/>
    <col min="10712" max="10952" width="9.140625" style="1"/>
    <col min="10953" max="10953" width="3.85546875" style="1" customWidth="1"/>
    <col min="10954" max="10954" width="19.85546875" style="1" customWidth="1"/>
    <col min="10955" max="10955" width="6.5703125" style="1" customWidth="1"/>
    <col min="10956" max="10956" width="7.5703125" style="1" bestFit="1" customWidth="1"/>
    <col min="10957" max="10961" width="13.28515625" style="1" customWidth="1"/>
    <col min="10962" max="10962" width="14.5703125" style="1" customWidth="1"/>
    <col min="10963" max="10963" width="14.85546875" style="1" customWidth="1"/>
    <col min="10964" max="10964" width="13.7109375" style="1" bestFit="1" customWidth="1"/>
    <col min="10965" max="10965" width="15.7109375" style="1" bestFit="1" customWidth="1"/>
    <col min="10966" max="10966" width="10.5703125" style="1" customWidth="1"/>
    <col min="10967" max="10967" width="8" style="1" customWidth="1"/>
    <col min="10968" max="11208" width="9.140625" style="1"/>
    <col min="11209" max="11209" width="3.85546875" style="1" customWidth="1"/>
    <col min="11210" max="11210" width="19.85546875" style="1" customWidth="1"/>
    <col min="11211" max="11211" width="6.5703125" style="1" customWidth="1"/>
    <col min="11212" max="11212" width="7.5703125" style="1" bestFit="1" customWidth="1"/>
    <col min="11213" max="11217" width="13.28515625" style="1" customWidth="1"/>
    <col min="11218" max="11218" width="14.5703125" style="1" customWidth="1"/>
    <col min="11219" max="11219" width="14.85546875" style="1" customWidth="1"/>
    <col min="11220" max="11220" width="13.7109375" style="1" bestFit="1" customWidth="1"/>
    <col min="11221" max="11221" width="15.7109375" style="1" bestFit="1" customWidth="1"/>
    <col min="11222" max="11222" width="10.5703125" style="1" customWidth="1"/>
    <col min="11223" max="11223" width="8" style="1" customWidth="1"/>
    <col min="11224" max="11464" width="9.140625" style="1"/>
    <col min="11465" max="11465" width="3.85546875" style="1" customWidth="1"/>
    <col min="11466" max="11466" width="19.85546875" style="1" customWidth="1"/>
    <col min="11467" max="11467" width="6.5703125" style="1" customWidth="1"/>
    <col min="11468" max="11468" width="7.5703125" style="1" bestFit="1" customWidth="1"/>
    <col min="11469" max="11473" width="13.28515625" style="1" customWidth="1"/>
    <col min="11474" max="11474" width="14.5703125" style="1" customWidth="1"/>
    <col min="11475" max="11475" width="14.85546875" style="1" customWidth="1"/>
    <col min="11476" max="11476" width="13.7109375" style="1" bestFit="1" customWidth="1"/>
    <col min="11477" max="11477" width="15.7109375" style="1" bestFit="1" customWidth="1"/>
    <col min="11478" max="11478" width="10.5703125" style="1" customWidth="1"/>
    <col min="11479" max="11479" width="8" style="1" customWidth="1"/>
    <col min="11480" max="11720" width="9.140625" style="1"/>
    <col min="11721" max="11721" width="3.85546875" style="1" customWidth="1"/>
    <col min="11722" max="11722" width="19.85546875" style="1" customWidth="1"/>
    <col min="11723" max="11723" width="6.5703125" style="1" customWidth="1"/>
    <col min="11724" max="11724" width="7.5703125" style="1" bestFit="1" customWidth="1"/>
    <col min="11725" max="11729" width="13.28515625" style="1" customWidth="1"/>
    <col min="11730" max="11730" width="14.5703125" style="1" customWidth="1"/>
    <col min="11731" max="11731" width="14.85546875" style="1" customWidth="1"/>
    <col min="11732" max="11732" width="13.7109375" style="1" bestFit="1" customWidth="1"/>
    <col min="11733" max="11733" width="15.7109375" style="1" bestFit="1" customWidth="1"/>
    <col min="11734" max="11734" width="10.5703125" style="1" customWidth="1"/>
    <col min="11735" max="11735" width="8" style="1" customWidth="1"/>
    <col min="11736" max="11976" width="9.140625" style="1"/>
    <col min="11977" max="11977" width="3.85546875" style="1" customWidth="1"/>
    <col min="11978" max="11978" width="19.85546875" style="1" customWidth="1"/>
    <col min="11979" max="11979" width="6.5703125" style="1" customWidth="1"/>
    <col min="11980" max="11980" width="7.5703125" style="1" bestFit="1" customWidth="1"/>
    <col min="11981" max="11985" width="13.28515625" style="1" customWidth="1"/>
    <col min="11986" max="11986" width="14.5703125" style="1" customWidth="1"/>
    <col min="11987" max="11987" width="14.85546875" style="1" customWidth="1"/>
    <col min="11988" max="11988" width="13.7109375" style="1" bestFit="1" customWidth="1"/>
    <col min="11989" max="11989" width="15.7109375" style="1" bestFit="1" customWidth="1"/>
    <col min="11990" max="11990" width="10.5703125" style="1" customWidth="1"/>
    <col min="11991" max="11991" width="8" style="1" customWidth="1"/>
    <col min="11992" max="12232" width="9.140625" style="1"/>
    <col min="12233" max="12233" width="3.85546875" style="1" customWidth="1"/>
    <col min="12234" max="12234" width="19.85546875" style="1" customWidth="1"/>
    <col min="12235" max="12235" width="6.5703125" style="1" customWidth="1"/>
    <col min="12236" max="12236" width="7.5703125" style="1" bestFit="1" customWidth="1"/>
    <col min="12237" max="12241" width="13.28515625" style="1" customWidth="1"/>
    <col min="12242" max="12242" width="14.5703125" style="1" customWidth="1"/>
    <col min="12243" max="12243" width="14.85546875" style="1" customWidth="1"/>
    <col min="12244" max="12244" width="13.7109375" style="1" bestFit="1" customWidth="1"/>
    <col min="12245" max="12245" width="15.7109375" style="1" bestFit="1" customWidth="1"/>
    <col min="12246" max="12246" width="10.5703125" style="1" customWidth="1"/>
    <col min="12247" max="12247" width="8" style="1" customWidth="1"/>
    <col min="12248" max="12488" width="9.140625" style="1"/>
    <col min="12489" max="12489" width="3.85546875" style="1" customWidth="1"/>
    <col min="12490" max="12490" width="19.85546875" style="1" customWidth="1"/>
    <col min="12491" max="12491" width="6.5703125" style="1" customWidth="1"/>
    <col min="12492" max="12492" width="7.5703125" style="1" bestFit="1" customWidth="1"/>
    <col min="12493" max="12497" width="13.28515625" style="1" customWidth="1"/>
    <col min="12498" max="12498" width="14.5703125" style="1" customWidth="1"/>
    <col min="12499" max="12499" width="14.85546875" style="1" customWidth="1"/>
    <col min="12500" max="12500" width="13.7109375" style="1" bestFit="1" customWidth="1"/>
    <col min="12501" max="12501" width="15.7109375" style="1" bestFit="1" customWidth="1"/>
    <col min="12502" max="12502" width="10.5703125" style="1" customWidth="1"/>
    <col min="12503" max="12503" width="8" style="1" customWidth="1"/>
    <col min="12504" max="12744" width="9.140625" style="1"/>
    <col min="12745" max="12745" width="3.85546875" style="1" customWidth="1"/>
    <col min="12746" max="12746" width="19.85546875" style="1" customWidth="1"/>
    <col min="12747" max="12747" width="6.5703125" style="1" customWidth="1"/>
    <col min="12748" max="12748" width="7.5703125" style="1" bestFit="1" customWidth="1"/>
    <col min="12749" max="12753" width="13.28515625" style="1" customWidth="1"/>
    <col min="12754" max="12754" width="14.5703125" style="1" customWidth="1"/>
    <col min="12755" max="12755" width="14.85546875" style="1" customWidth="1"/>
    <col min="12756" max="12756" width="13.7109375" style="1" bestFit="1" customWidth="1"/>
    <col min="12757" max="12757" width="15.7109375" style="1" bestFit="1" customWidth="1"/>
    <col min="12758" max="12758" width="10.5703125" style="1" customWidth="1"/>
    <col min="12759" max="12759" width="8" style="1" customWidth="1"/>
    <col min="12760" max="13000" width="9.140625" style="1"/>
    <col min="13001" max="13001" width="3.85546875" style="1" customWidth="1"/>
    <col min="13002" max="13002" width="19.85546875" style="1" customWidth="1"/>
    <col min="13003" max="13003" width="6.5703125" style="1" customWidth="1"/>
    <col min="13004" max="13004" width="7.5703125" style="1" bestFit="1" customWidth="1"/>
    <col min="13005" max="13009" width="13.28515625" style="1" customWidth="1"/>
    <col min="13010" max="13010" width="14.5703125" style="1" customWidth="1"/>
    <col min="13011" max="13011" width="14.85546875" style="1" customWidth="1"/>
    <col min="13012" max="13012" width="13.7109375" style="1" bestFit="1" customWidth="1"/>
    <col min="13013" max="13013" width="15.7109375" style="1" bestFit="1" customWidth="1"/>
    <col min="13014" max="13014" width="10.5703125" style="1" customWidth="1"/>
    <col min="13015" max="13015" width="8" style="1" customWidth="1"/>
    <col min="13016" max="13256" width="9.140625" style="1"/>
    <col min="13257" max="13257" width="3.85546875" style="1" customWidth="1"/>
    <col min="13258" max="13258" width="19.85546875" style="1" customWidth="1"/>
    <col min="13259" max="13259" width="6.5703125" style="1" customWidth="1"/>
    <col min="13260" max="13260" width="7.5703125" style="1" bestFit="1" customWidth="1"/>
    <col min="13261" max="13265" width="13.28515625" style="1" customWidth="1"/>
    <col min="13266" max="13266" width="14.5703125" style="1" customWidth="1"/>
    <col min="13267" max="13267" width="14.85546875" style="1" customWidth="1"/>
    <col min="13268" max="13268" width="13.7109375" style="1" bestFit="1" customWidth="1"/>
    <col min="13269" max="13269" width="15.7109375" style="1" bestFit="1" customWidth="1"/>
    <col min="13270" max="13270" width="10.5703125" style="1" customWidth="1"/>
    <col min="13271" max="13271" width="8" style="1" customWidth="1"/>
    <col min="13272" max="13512" width="9.140625" style="1"/>
    <col min="13513" max="13513" width="3.85546875" style="1" customWidth="1"/>
    <col min="13514" max="13514" width="19.85546875" style="1" customWidth="1"/>
    <col min="13515" max="13515" width="6.5703125" style="1" customWidth="1"/>
    <col min="13516" max="13516" width="7.5703125" style="1" bestFit="1" customWidth="1"/>
    <col min="13517" max="13521" width="13.28515625" style="1" customWidth="1"/>
    <col min="13522" max="13522" width="14.5703125" style="1" customWidth="1"/>
    <col min="13523" max="13523" width="14.85546875" style="1" customWidth="1"/>
    <col min="13524" max="13524" width="13.7109375" style="1" bestFit="1" customWidth="1"/>
    <col min="13525" max="13525" width="15.7109375" style="1" bestFit="1" customWidth="1"/>
    <col min="13526" max="13526" width="10.5703125" style="1" customWidth="1"/>
    <col min="13527" max="13527" width="8" style="1" customWidth="1"/>
    <col min="13528" max="13768" width="9.140625" style="1"/>
    <col min="13769" max="13769" width="3.85546875" style="1" customWidth="1"/>
    <col min="13770" max="13770" width="19.85546875" style="1" customWidth="1"/>
    <col min="13771" max="13771" width="6.5703125" style="1" customWidth="1"/>
    <col min="13772" max="13772" width="7.5703125" style="1" bestFit="1" customWidth="1"/>
    <col min="13773" max="13777" width="13.28515625" style="1" customWidth="1"/>
    <col min="13778" max="13778" width="14.5703125" style="1" customWidth="1"/>
    <col min="13779" max="13779" width="14.85546875" style="1" customWidth="1"/>
    <col min="13780" max="13780" width="13.7109375" style="1" bestFit="1" customWidth="1"/>
    <col min="13781" max="13781" width="15.7109375" style="1" bestFit="1" customWidth="1"/>
    <col min="13782" max="13782" width="10.5703125" style="1" customWidth="1"/>
    <col min="13783" max="13783" width="8" style="1" customWidth="1"/>
    <col min="13784" max="14024" width="9.140625" style="1"/>
    <col min="14025" max="14025" width="3.85546875" style="1" customWidth="1"/>
    <col min="14026" max="14026" width="19.85546875" style="1" customWidth="1"/>
    <col min="14027" max="14027" width="6.5703125" style="1" customWidth="1"/>
    <col min="14028" max="14028" width="7.5703125" style="1" bestFit="1" customWidth="1"/>
    <col min="14029" max="14033" width="13.28515625" style="1" customWidth="1"/>
    <col min="14034" max="14034" width="14.5703125" style="1" customWidth="1"/>
    <col min="14035" max="14035" width="14.85546875" style="1" customWidth="1"/>
    <col min="14036" max="14036" width="13.7109375" style="1" bestFit="1" customWidth="1"/>
    <col min="14037" max="14037" width="15.7109375" style="1" bestFit="1" customWidth="1"/>
    <col min="14038" max="14038" width="10.5703125" style="1" customWidth="1"/>
    <col min="14039" max="14039" width="8" style="1" customWidth="1"/>
    <col min="14040" max="14280" width="9.140625" style="1"/>
    <col min="14281" max="14281" width="3.85546875" style="1" customWidth="1"/>
    <col min="14282" max="14282" width="19.85546875" style="1" customWidth="1"/>
    <col min="14283" max="14283" width="6.5703125" style="1" customWidth="1"/>
    <col min="14284" max="14284" width="7.5703125" style="1" bestFit="1" customWidth="1"/>
    <col min="14285" max="14289" width="13.28515625" style="1" customWidth="1"/>
    <col min="14290" max="14290" width="14.5703125" style="1" customWidth="1"/>
    <col min="14291" max="14291" width="14.85546875" style="1" customWidth="1"/>
    <col min="14292" max="14292" width="13.7109375" style="1" bestFit="1" customWidth="1"/>
    <col min="14293" max="14293" width="15.7109375" style="1" bestFit="1" customWidth="1"/>
    <col min="14294" max="14294" width="10.5703125" style="1" customWidth="1"/>
    <col min="14295" max="14295" width="8" style="1" customWidth="1"/>
    <col min="14296" max="14536" width="9.140625" style="1"/>
    <col min="14537" max="14537" width="3.85546875" style="1" customWidth="1"/>
    <col min="14538" max="14538" width="19.85546875" style="1" customWidth="1"/>
    <col min="14539" max="14539" width="6.5703125" style="1" customWidth="1"/>
    <col min="14540" max="14540" width="7.5703125" style="1" bestFit="1" customWidth="1"/>
    <col min="14541" max="14545" width="13.28515625" style="1" customWidth="1"/>
    <col min="14546" max="14546" width="14.5703125" style="1" customWidth="1"/>
    <col min="14547" max="14547" width="14.85546875" style="1" customWidth="1"/>
    <col min="14548" max="14548" width="13.7109375" style="1" bestFit="1" customWidth="1"/>
    <col min="14549" max="14549" width="15.7109375" style="1" bestFit="1" customWidth="1"/>
    <col min="14550" max="14550" width="10.5703125" style="1" customWidth="1"/>
    <col min="14551" max="14551" width="8" style="1" customWidth="1"/>
    <col min="14552" max="14792" width="9.140625" style="1"/>
    <col min="14793" max="14793" width="3.85546875" style="1" customWidth="1"/>
    <col min="14794" max="14794" width="19.85546875" style="1" customWidth="1"/>
    <col min="14795" max="14795" width="6.5703125" style="1" customWidth="1"/>
    <col min="14796" max="14796" width="7.5703125" style="1" bestFit="1" customWidth="1"/>
    <col min="14797" max="14801" width="13.28515625" style="1" customWidth="1"/>
    <col min="14802" max="14802" width="14.5703125" style="1" customWidth="1"/>
    <col min="14803" max="14803" width="14.85546875" style="1" customWidth="1"/>
    <col min="14804" max="14804" width="13.7109375" style="1" bestFit="1" customWidth="1"/>
    <col min="14805" max="14805" width="15.7109375" style="1" bestFit="1" customWidth="1"/>
    <col min="14806" max="14806" width="10.5703125" style="1" customWidth="1"/>
    <col min="14807" max="14807" width="8" style="1" customWidth="1"/>
    <col min="14808" max="15048" width="9.140625" style="1"/>
    <col min="15049" max="15049" width="3.85546875" style="1" customWidth="1"/>
    <col min="15050" max="15050" width="19.85546875" style="1" customWidth="1"/>
    <col min="15051" max="15051" width="6.5703125" style="1" customWidth="1"/>
    <col min="15052" max="15052" width="7.5703125" style="1" bestFit="1" customWidth="1"/>
    <col min="15053" max="15057" width="13.28515625" style="1" customWidth="1"/>
    <col min="15058" max="15058" width="14.5703125" style="1" customWidth="1"/>
    <col min="15059" max="15059" width="14.85546875" style="1" customWidth="1"/>
    <col min="15060" max="15060" width="13.7109375" style="1" bestFit="1" customWidth="1"/>
    <col min="15061" max="15061" width="15.7109375" style="1" bestFit="1" customWidth="1"/>
    <col min="15062" max="15062" width="10.5703125" style="1" customWidth="1"/>
    <col min="15063" max="15063" width="8" style="1" customWidth="1"/>
    <col min="15064" max="15304" width="9.140625" style="1"/>
    <col min="15305" max="15305" width="3.85546875" style="1" customWidth="1"/>
    <col min="15306" max="15306" width="19.85546875" style="1" customWidth="1"/>
    <col min="15307" max="15307" width="6.5703125" style="1" customWidth="1"/>
    <col min="15308" max="15308" width="7.5703125" style="1" bestFit="1" customWidth="1"/>
    <col min="15309" max="15313" width="13.28515625" style="1" customWidth="1"/>
    <col min="15314" max="15314" width="14.5703125" style="1" customWidth="1"/>
    <col min="15315" max="15315" width="14.85546875" style="1" customWidth="1"/>
    <col min="15316" max="15316" width="13.7109375" style="1" bestFit="1" customWidth="1"/>
    <col min="15317" max="15317" width="15.7109375" style="1" bestFit="1" customWidth="1"/>
    <col min="15318" max="15318" width="10.5703125" style="1" customWidth="1"/>
    <col min="15319" max="15319" width="8" style="1" customWidth="1"/>
    <col min="15320" max="15560" width="9.140625" style="1"/>
    <col min="15561" max="15561" width="3.85546875" style="1" customWidth="1"/>
    <col min="15562" max="15562" width="19.85546875" style="1" customWidth="1"/>
    <col min="15563" max="15563" width="6.5703125" style="1" customWidth="1"/>
    <col min="15564" max="15564" width="7.5703125" style="1" bestFit="1" customWidth="1"/>
    <col min="15565" max="15569" width="13.28515625" style="1" customWidth="1"/>
    <col min="15570" max="15570" width="14.5703125" style="1" customWidth="1"/>
    <col min="15571" max="15571" width="14.85546875" style="1" customWidth="1"/>
    <col min="15572" max="15572" width="13.7109375" style="1" bestFit="1" customWidth="1"/>
    <col min="15573" max="15573" width="15.7109375" style="1" bestFit="1" customWidth="1"/>
    <col min="15574" max="15574" width="10.5703125" style="1" customWidth="1"/>
    <col min="15575" max="15575" width="8" style="1" customWidth="1"/>
    <col min="15576" max="15816" width="9.140625" style="1"/>
    <col min="15817" max="15817" width="3.85546875" style="1" customWidth="1"/>
    <col min="15818" max="15818" width="19.85546875" style="1" customWidth="1"/>
    <col min="15819" max="15819" width="6.5703125" style="1" customWidth="1"/>
    <col min="15820" max="15820" width="7.5703125" style="1" bestFit="1" customWidth="1"/>
    <col min="15821" max="15825" width="13.28515625" style="1" customWidth="1"/>
    <col min="15826" max="15826" width="14.5703125" style="1" customWidth="1"/>
    <col min="15827" max="15827" width="14.85546875" style="1" customWidth="1"/>
    <col min="15828" max="15828" width="13.7109375" style="1" bestFit="1" customWidth="1"/>
    <col min="15829" max="15829" width="15.7109375" style="1" bestFit="1" customWidth="1"/>
    <col min="15830" max="15830" width="10.5703125" style="1" customWidth="1"/>
    <col min="15831" max="15831" width="8" style="1" customWidth="1"/>
    <col min="15832" max="16072" width="9.140625" style="1"/>
    <col min="16073" max="16073" width="3.85546875" style="1" customWidth="1"/>
    <col min="16074" max="16074" width="19.85546875" style="1" customWidth="1"/>
    <col min="16075" max="16075" width="6.5703125" style="1" customWidth="1"/>
    <col min="16076" max="16076" width="7.5703125" style="1" bestFit="1" customWidth="1"/>
    <col min="16077" max="16081" width="13.28515625" style="1" customWidth="1"/>
    <col min="16082" max="16082" width="14.5703125" style="1" customWidth="1"/>
    <col min="16083" max="16083" width="14.85546875" style="1" customWidth="1"/>
    <col min="16084" max="16084" width="13.7109375" style="1" bestFit="1" customWidth="1"/>
    <col min="16085" max="16085" width="15.7109375" style="1" bestFit="1" customWidth="1"/>
    <col min="16086" max="16086" width="10.5703125" style="1" customWidth="1"/>
    <col min="16087" max="16087" width="8" style="1" customWidth="1"/>
    <col min="16088" max="16384" width="9.140625" style="1"/>
  </cols>
  <sheetData>
    <row r="1" spans="1:15" ht="15" customHeight="1" x14ac:dyDescent="0.25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</row>
    <row r="3" spans="1:15" ht="21.75" customHeight="1" x14ac:dyDescent="0.25">
      <c r="A3" s="216" t="s">
        <v>1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</row>
    <row r="5" spans="1:15" ht="15" customHeight="1" x14ac:dyDescent="0.25">
      <c r="A5" s="2" t="s">
        <v>2</v>
      </c>
    </row>
    <row r="6" spans="1:15" ht="33.75" customHeight="1" x14ac:dyDescent="0.25">
      <c r="A6" s="217" t="s">
        <v>3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</row>
    <row r="8" spans="1:15" ht="15" customHeight="1" x14ac:dyDescent="0.25">
      <c r="A8" s="2" t="s">
        <v>4</v>
      </c>
    </row>
    <row r="9" spans="1:15" ht="36.75" customHeight="1" x14ac:dyDescent="0.25">
      <c r="A9" s="218" t="s">
        <v>5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  <c r="L9" s="218"/>
    </row>
    <row r="10" spans="1:15" ht="18" customHeight="1" x14ac:dyDescent="0.25"/>
    <row r="11" spans="1:15" ht="71.25" customHeight="1" x14ac:dyDescent="0.25">
      <c r="A11" s="3" t="s">
        <v>6</v>
      </c>
      <c r="B11" s="3" t="s">
        <v>7</v>
      </c>
      <c r="C11" s="3" t="s">
        <v>8</v>
      </c>
      <c r="D11" s="3" t="s">
        <v>9</v>
      </c>
      <c r="E11" s="4" t="s">
        <v>10</v>
      </c>
      <c r="F11" s="4"/>
      <c r="G11" s="4"/>
      <c r="H11" s="4"/>
      <c r="I11" s="3" t="s">
        <v>11</v>
      </c>
      <c r="J11" s="3" t="s">
        <v>12</v>
      </c>
      <c r="K11" s="3" t="s">
        <v>13</v>
      </c>
      <c r="L11" s="3" t="s">
        <v>14</v>
      </c>
    </row>
    <row r="12" spans="1:15" ht="54.75" customHeight="1" x14ac:dyDescent="0.25">
      <c r="A12" s="3">
        <v>1</v>
      </c>
      <c r="B12" s="3" t="s">
        <v>28</v>
      </c>
      <c r="C12" s="3" t="s">
        <v>15</v>
      </c>
      <c r="D12" s="3">
        <v>3</v>
      </c>
      <c r="E12" s="5">
        <v>7500</v>
      </c>
      <c r="F12" s="5">
        <v>8000</v>
      </c>
      <c r="G12" s="5">
        <v>10000</v>
      </c>
      <c r="H12" s="5">
        <v>8200</v>
      </c>
      <c r="I12" s="6">
        <f>ROUND((AVERAGE(E12:H12)),2)</f>
        <v>8425</v>
      </c>
      <c r="J12" s="6">
        <f>SQRT(SUM((POWER(E12-I12,2)),(POWER(H12-I12,2)),(POWER(F12-I12,2)),(POWER(G12-I12,2)))/(COLUMNS(E12:H12)-1))</f>
        <v>1090.489186863706</v>
      </c>
      <c r="K12" s="6">
        <f>J12/I12*100</f>
        <v>12.94349183221016</v>
      </c>
      <c r="L12" s="6">
        <f>I12*D12</f>
        <v>25275</v>
      </c>
      <c r="M12" s="7"/>
      <c r="N12" s="8"/>
      <c r="O12" s="9"/>
    </row>
    <row r="13" spans="1:15" ht="54.75" customHeight="1" x14ac:dyDescent="0.25">
      <c r="A13" s="3">
        <v>2</v>
      </c>
      <c r="B13" s="3" t="s">
        <v>29</v>
      </c>
      <c r="C13" s="3" t="s">
        <v>15</v>
      </c>
      <c r="D13" s="3">
        <v>2</v>
      </c>
      <c r="E13" s="5">
        <v>10000</v>
      </c>
      <c r="F13" s="5">
        <v>10200</v>
      </c>
      <c r="G13" s="5">
        <v>8000</v>
      </c>
      <c r="H13" s="5">
        <v>10500</v>
      </c>
      <c r="I13" s="6">
        <f>ROUND((AVERAGE(E13:H13)),2)</f>
        <v>9675</v>
      </c>
      <c r="J13" s="6">
        <f>SQRT(SUM((POWER(E13-I13,2)),(POWER(H13-I13,2)),(POWER(F13-I13,2)),(POWER(G13-I13,2)))/(COLUMNS(E13:H13)-1))</f>
        <v>1135.4147553500732</v>
      </c>
      <c r="K13" s="6">
        <f t="shared" ref="K13:K16" si="0">J13/I13*100</f>
        <v>11.735553026874141</v>
      </c>
      <c r="L13" s="6">
        <f>I13*D13</f>
        <v>19350</v>
      </c>
      <c r="M13" s="7"/>
      <c r="N13" s="8"/>
      <c r="O13" s="9"/>
    </row>
    <row r="14" spans="1:15" ht="54.75" customHeight="1" x14ac:dyDescent="0.25">
      <c r="A14" s="3">
        <v>3</v>
      </c>
      <c r="B14" s="3" t="s">
        <v>30</v>
      </c>
      <c r="C14" s="3" t="s">
        <v>15</v>
      </c>
      <c r="D14" s="3">
        <v>2</v>
      </c>
      <c r="E14" s="5">
        <v>11000</v>
      </c>
      <c r="F14" s="5">
        <v>11200</v>
      </c>
      <c r="G14" s="5">
        <v>12330</v>
      </c>
      <c r="H14" s="5">
        <v>11500</v>
      </c>
      <c r="I14" s="6">
        <f>ROUND((AVERAGE(E14:H14)),2)</f>
        <v>11507.5</v>
      </c>
      <c r="J14" s="6">
        <f>SQRT(SUM((POWER(E14-I14,2)),(POWER(H14-I14,2)),(POWER(F14-I14,2)),(POWER(G14-I14,2)))/(COLUMNS(E14:H14)-1))</f>
        <v>585.56952334173491</v>
      </c>
      <c r="K14" s="6">
        <f t="shared" si="0"/>
        <v>5.0885902528067337</v>
      </c>
      <c r="L14" s="6">
        <f>I14*D14</f>
        <v>23015</v>
      </c>
      <c r="M14" s="7"/>
      <c r="N14" s="8"/>
      <c r="O14" s="9"/>
    </row>
    <row r="15" spans="1:15" ht="54.75" customHeight="1" x14ac:dyDescent="0.25">
      <c r="A15" s="3">
        <v>4</v>
      </c>
      <c r="B15" s="3" t="s">
        <v>31</v>
      </c>
      <c r="C15" s="3" t="s">
        <v>15</v>
      </c>
      <c r="D15" s="3">
        <v>3</v>
      </c>
      <c r="E15" s="5">
        <v>13500</v>
      </c>
      <c r="F15" s="5">
        <v>14000</v>
      </c>
      <c r="G15" s="5">
        <v>11400</v>
      </c>
      <c r="H15" s="5">
        <v>14300</v>
      </c>
      <c r="I15" s="6">
        <f>ROUND((AVERAGE(E15:H15)),2)</f>
        <v>13300</v>
      </c>
      <c r="J15" s="6">
        <f>SQRT(SUM((POWER(E15-I15,2)),(POWER(H15-I15,2)),(POWER(F15-I15,2)),(POWER(G15-I15,2)))/(COLUMNS(E15:H15)-1))</f>
        <v>1308.9435944047907</v>
      </c>
      <c r="K15" s="6">
        <f t="shared" si="0"/>
        <v>9.8416811609382755</v>
      </c>
      <c r="L15" s="6">
        <f>I15*D15</f>
        <v>39900</v>
      </c>
      <c r="M15" s="7"/>
      <c r="N15" s="8"/>
      <c r="O15" s="9"/>
    </row>
    <row r="16" spans="1:15" ht="54.75" customHeight="1" x14ac:dyDescent="0.25">
      <c r="A16" s="3">
        <v>5</v>
      </c>
      <c r="B16" s="3" t="s">
        <v>32</v>
      </c>
      <c r="C16" s="3" t="s">
        <v>15</v>
      </c>
      <c r="D16" s="3">
        <v>6</v>
      </c>
      <c r="E16" s="5">
        <v>1500</v>
      </c>
      <c r="F16" s="5">
        <v>1700</v>
      </c>
      <c r="G16" s="5">
        <v>1500</v>
      </c>
      <c r="H16" s="5">
        <v>2000</v>
      </c>
      <c r="I16" s="6">
        <f>ROUND((AVERAGE(E16:H16)),2)</f>
        <v>1675</v>
      </c>
      <c r="J16" s="6">
        <f>SQRT(SUM((POWER(E16-I16,2)),(POWER(H16-I16,2)),(POWER(F16-I16,2)),(POWER(G16-I16,2)))/(COLUMNS(E16:H16)-1))</f>
        <v>236.29078131263043</v>
      </c>
      <c r="K16" s="6">
        <f t="shared" si="0"/>
        <v>14.106912317171966</v>
      </c>
      <c r="L16" s="6">
        <f>I16*D16</f>
        <v>10050</v>
      </c>
      <c r="M16" s="7"/>
      <c r="N16" s="8"/>
      <c r="O16" s="9"/>
    </row>
    <row r="17" spans="1:15" ht="25.5" customHeight="1" x14ac:dyDescent="0.25">
      <c r="A17" s="219" t="s">
        <v>16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21"/>
      <c r="L17" s="10">
        <f>SUM(L12:L16)</f>
        <v>117590</v>
      </c>
      <c r="N17" s="11"/>
      <c r="O17" s="12"/>
    </row>
    <row r="18" spans="1:15" ht="15" customHeight="1" x14ac:dyDescent="0.25">
      <c r="A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4"/>
      <c r="O18" s="7"/>
    </row>
    <row r="19" spans="1:15" ht="36.75" customHeight="1" x14ac:dyDescent="0.25">
      <c r="A19" s="218" t="s">
        <v>17</v>
      </c>
      <c r="B19" s="218"/>
      <c r="C19" s="218"/>
      <c r="D19" s="218"/>
      <c r="E19" s="218"/>
      <c r="F19" s="218"/>
      <c r="G19" s="218"/>
      <c r="H19" s="218"/>
      <c r="I19" s="218"/>
      <c r="J19" s="218"/>
      <c r="K19" s="218"/>
      <c r="L19" s="218"/>
      <c r="M19" s="218"/>
      <c r="O19" s="7"/>
    </row>
    <row r="20" spans="1:15" s="18" customFormat="1" ht="18.75" customHeight="1" x14ac:dyDescent="0.3">
      <c r="A20" s="15"/>
      <c r="B20" s="16" t="s">
        <v>18</v>
      </c>
      <c r="C20" s="15"/>
      <c r="D20" s="15"/>
      <c r="E20" s="15"/>
      <c r="F20" s="15"/>
      <c r="G20" s="33"/>
      <c r="H20" s="15"/>
      <c r="I20" s="17"/>
      <c r="J20" s="15"/>
      <c r="L20" s="19"/>
      <c r="M20" s="20"/>
    </row>
    <row r="21" spans="1:15" ht="38.25" customHeight="1" x14ac:dyDescent="0.3">
      <c r="B21" s="21" t="s">
        <v>19</v>
      </c>
      <c r="C21" s="21"/>
      <c r="E21" s="8"/>
      <c r="F21" s="8"/>
      <c r="G21" s="8"/>
      <c r="H21" s="8"/>
      <c r="I21" s="22"/>
    </row>
    <row r="22" spans="1:15" ht="21" customHeight="1" x14ac:dyDescent="0.3">
      <c r="B22" s="23" t="s">
        <v>20</v>
      </c>
      <c r="C22" s="24"/>
      <c r="I22" s="7"/>
    </row>
    <row r="23" spans="1:15" ht="15" customHeight="1" x14ac:dyDescent="0.25">
      <c r="B23" s="25"/>
    </row>
    <row r="24" spans="1:15" ht="38.25" customHeight="1" x14ac:dyDescent="0.3">
      <c r="B24" s="21" t="s">
        <v>21</v>
      </c>
      <c r="C24" s="21"/>
    </row>
    <row r="25" spans="1:15" ht="18.75" customHeight="1" x14ac:dyDescent="0.3">
      <c r="B25" s="23" t="s">
        <v>22</v>
      </c>
      <c r="C25" s="24"/>
    </row>
    <row r="26" spans="1:15" ht="28.5" customHeight="1" x14ac:dyDescent="0.25"/>
    <row r="27" spans="1:15" ht="23.25" hidden="1" customHeight="1" x14ac:dyDescent="0.3">
      <c r="B27" s="16"/>
      <c r="C27" s="26"/>
      <c r="J27" s="2"/>
      <c r="K27" s="2"/>
      <c r="L27" s="2"/>
    </row>
    <row r="28" spans="1:15" ht="53.25" hidden="1" customHeight="1" x14ac:dyDescent="0.3">
      <c r="B28" s="21" t="s">
        <v>23</v>
      </c>
      <c r="C28" s="21"/>
      <c r="J28" s="27"/>
      <c r="K28" s="27"/>
      <c r="L28" s="27"/>
    </row>
    <row r="29" spans="1:15" ht="18.75" x14ac:dyDescent="0.3">
      <c r="B29" s="28" t="s">
        <v>20</v>
      </c>
      <c r="C29" s="24"/>
    </row>
    <row r="30" spans="1:15" ht="17.25" customHeight="1" x14ac:dyDescent="0.25">
      <c r="J30" s="211" t="s">
        <v>24</v>
      </c>
      <c r="K30" s="211"/>
      <c r="L30" s="211"/>
      <c r="M30" s="211"/>
    </row>
    <row r="31" spans="1:15" x14ac:dyDescent="0.25">
      <c r="B31" s="212" t="s">
        <v>25</v>
      </c>
      <c r="C31" s="213"/>
      <c r="J31" s="214">
        <v>45688</v>
      </c>
      <c r="K31" s="214"/>
      <c r="L31" s="214"/>
      <c r="M31" s="214"/>
    </row>
    <row r="32" spans="1:15" ht="29.25" customHeight="1" x14ac:dyDescent="0.25">
      <c r="B32" s="213"/>
      <c r="C32" s="213"/>
      <c r="I32" s="29"/>
      <c r="J32" s="29"/>
      <c r="K32" s="29"/>
      <c r="L32" s="29"/>
      <c r="M32" s="30" t="s">
        <v>26</v>
      </c>
    </row>
    <row r="33" spans="2:3" ht="23.25" customHeight="1" x14ac:dyDescent="0.3">
      <c r="B33" s="31" t="s">
        <v>27</v>
      </c>
      <c r="C33" s="24"/>
    </row>
  </sheetData>
  <mergeCells count="9">
    <mergeCell ref="J30:M30"/>
    <mergeCell ref="B31:C32"/>
    <mergeCell ref="J31:M31"/>
    <mergeCell ref="A1:L1"/>
    <mergeCell ref="A3:L3"/>
    <mergeCell ref="A6:L6"/>
    <mergeCell ref="A9:L9"/>
    <mergeCell ref="A17:K17"/>
    <mergeCell ref="A19:M19"/>
  </mergeCells>
  <pageMargins left="0.7" right="0.7" top="0.75" bottom="0.75" header="0.3" footer="0.3"/>
  <pageSetup paperSize="9" scale="5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N29"/>
  <sheetViews>
    <sheetView zoomScale="80" zoomScaleNormal="80" workbookViewId="0">
      <selection activeCell="A13" sqref="A13:J13"/>
    </sheetView>
  </sheetViews>
  <sheetFormatPr defaultRowHeight="15.75" x14ac:dyDescent="0.25"/>
  <cols>
    <col min="1" max="1" width="5.7109375" style="1" customWidth="1"/>
    <col min="2" max="2" width="38.7109375" style="1" customWidth="1"/>
    <col min="3" max="3" width="7.85546875" style="1" customWidth="1"/>
    <col min="4" max="4" width="9.28515625" style="1" customWidth="1"/>
    <col min="5" max="6" width="26.7109375" style="1" customWidth="1"/>
    <col min="7" max="7" width="26.28515625" style="1" customWidth="1"/>
    <col min="8" max="8" width="17.140625" style="1" customWidth="1"/>
    <col min="9" max="9" width="16.140625" style="1" customWidth="1"/>
    <col min="10" max="10" width="15.5703125" style="1" customWidth="1"/>
    <col min="11" max="11" width="20.140625" style="1" customWidth="1"/>
    <col min="12" max="12" width="18.140625" style="1" customWidth="1"/>
    <col min="13" max="13" width="21.140625" style="1" customWidth="1"/>
    <col min="14" max="14" width="13.42578125" style="1" customWidth="1"/>
    <col min="15" max="203" width="9.140625" style="1"/>
    <col min="204" max="204" width="3.85546875" style="1" customWidth="1"/>
    <col min="205" max="205" width="19.85546875" style="1" customWidth="1"/>
    <col min="206" max="206" width="6.5703125" style="1" customWidth="1"/>
    <col min="207" max="207" width="7.5703125" style="1" bestFit="1" customWidth="1"/>
    <col min="208" max="212" width="13.28515625" style="1" customWidth="1"/>
    <col min="213" max="213" width="14.5703125" style="1" customWidth="1"/>
    <col min="214" max="214" width="14.85546875" style="1" customWidth="1"/>
    <col min="215" max="215" width="13.7109375" style="1" bestFit="1" customWidth="1"/>
    <col min="216" max="216" width="15.7109375" style="1" bestFit="1" customWidth="1"/>
    <col min="217" max="217" width="10.5703125" style="1" customWidth="1"/>
    <col min="218" max="218" width="8" style="1" customWidth="1"/>
    <col min="219" max="455" width="9.140625" style="1"/>
    <col min="456" max="456" width="3.85546875" style="1" customWidth="1"/>
    <col min="457" max="457" width="19.85546875" style="1" customWidth="1"/>
    <col min="458" max="458" width="6.5703125" style="1" customWidth="1"/>
    <col min="459" max="459" width="7.5703125" style="1" bestFit="1" customWidth="1"/>
    <col min="460" max="464" width="13.28515625" style="1" customWidth="1"/>
    <col min="465" max="465" width="14.5703125" style="1" customWidth="1"/>
    <col min="466" max="466" width="14.85546875" style="1" customWidth="1"/>
    <col min="467" max="467" width="13.7109375" style="1" bestFit="1" customWidth="1"/>
    <col min="468" max="468" width="15.7109375" style="1" bestFit="1" customWidth="1"/>
    <col min="469" max="469" width="10.5703125" style="1" customWidth="1"/>
    <col min="470" max="470" width="8" style="1" customWidth="1"/>
    <col min="471" max="711" width="9.140625" style="1"/>
    <col min="712" max="712" width="3.85546875" style="1" customWidth="1"/>
    <col min="713" max="713" width="19.85546875" style="1" customWidth="1"/>
    <col min="714" max="714" width="6.5703125" style="1" customWidth="1"/>
    <col min="715" max="715" width="7.5703125" style="1" bestFit="1" customWidth="1"/>
    <col min="716" max="720" width="13.28515625" style="1" customWidth="1"/>
    <col min="721" max="721" width="14.5703125" style="1" customWidth="1"/>
    <col min="722" max="722" width="14.85546875" style="1" customWidth="1"/>
    <col min="723" max="723" width="13.7109375" style="1" bestFit="1" customWidth="1"/>
    <col min="724" max="724" width="15.7109375" style="1" bestFit="1" customWidth="1"/>
    <col min="725" max="725" width="10.5703125" style="1" customWidth="1"/>
    <col min="726" max="726" width="8" style="1" customWidth="1"/>
    <col min="727" max="967" width="9.140625" style="1"/>
    <col min="968" max="968" width="3.85546875" style="1" customWidth="1"/>
    <col min="969" max="969" width="19.85546875" style="1" customWidth="1"/>
    <col min="970" max="970" width="6.5703125" style="1" customWidth="1"/>
    <col min="971" max="971" width="7.5703125" style="1" bestFit="1" customWidth="1"/>
    <col min="972" max="976" width="13.28515625" style="1" customWidth="1"/>
    <col min="977" max="977" width="14.5703125" style="1" customWidth="1"/>
    <col min="978" max="978" width="14.85546875" style="1" customWidth="1"/>
    <col min="979" max="979" width="13.7109375" style="1" bestFit="1" customWidth="1"/>
    <col min="980" max="980" width="15.7109375" style="1" bestFit="1" customWidth="1"/>
    <col min="981" max="981" width="10.5703125" style="1" customWidth="1"/>
    <col min="982" max="982" width="8" style="1" customWidth="1"/>
    <col min="983" max="1223" width="9.140625" style="1"/>
    <col min="1224" max="1224" width="3.85546875" style="1" customWidth="1"/>
    <col min="1225" max="1225" width="19.85546875" style="1" customWidth="1"/>
    <col min="1226" max="1226" width="6.5703125" style="1" customWidth="1"/>
    <col min="1227" max="1227" width="7.5703125" style="1" bestFit="1" customWidth="1"/>
    <col min="1228" max="1232" width="13.28515625" style="1" customWidth="1"/>
    <col min="1233" max="1233" width="14.5703125" style="1" customWidth="1"/>
    <col min="1234" max="1234" width="14.85546875" style="1" customWidth="1"/>
    <col min="1235" max="1235" width="13.7109375" style="1" bestFit="1" customWidth="1"/>
    <col min="1236" max="1236" width="15.7109375" style="1" bestFit="1" customWidth="1"/>
    <col min="1237" max="1237" width="10.5703125" style="1" customWidth="1"/>
    <col min="1238" max="1238" width="8" style="1" customWidth="1"/>
    <col min="1239" max="1479" width="9.140625" style="1"/>
    <col min="1480" max="1480" width="3.85546875" style="1" customWidth="1"/>
    <col min="1481" max="1481" width="19.85546875" style="1" customWidth="1"/>
    <col min="1482" max="1482" width="6.5703125" style="1" customWidth="1"/>
    <col min="1483" max="1483" width="7.5703125" style="1" bestFit="1" customWidth="1"/>
    <col min="1484" max="1488" width="13.28515625" style="1" customWidth="1"/>
    <col min="1489" max="1489" width="14.5703125" style="1" customWidth="1"/>
    <col min="1490" max="1490" width="14.85546875" style="1" customWidth="1"/>
    <col min="1491" max="1491" width="13.7109375" style="1" bestFit="1" customWidth="1"/>
    <col min="1492" max="1492" width="15.7109375" style="1" bestFit="1" customWidth="1"/>
    <col min="1493" max="1493" width="10.5703125" style="1" customWidth="1"/>
    <col min="1494" max="1494" width="8" style="1" customWidth="1"/>
    <col min="1495" max="1735" width="9.140625" style="1"/>
    <col min="1736" max="1736" width="3.85546875" style="1" customWidth="1"/>
    <col min="1737" max="1737" width="19.85546875" style="1" customWidth="1"/>
    <col min="1738" max="1738" width="6.5703125" style="1" customWidth="1"/>
    <col min="1739" max="1739" width="7.5703125" style="1" bestFit="1" customWidth="1"/>
    <col min="1740" max="1744" width="13.28515625" style="1" customWidth="1"/>
    <col min="1745" max="1745" width="14.5703125" style="1" customWidth="1"/>
    <col min="1746" max="1746" width="14.85546875" style="1" customWidth="1"/>
    <col min="1747" max="1747" width="13.7109375" style="1" bestFit="1" customWidth="1"/>
    <col min="1748" max="1748" width="15.7109375" style="1" bestFit="1" customWidth="1"/>
    <col min="1749" max="1749" width="10.5703125" style="1" customWidth="1"/>
    <col min="1750" max="1750" width="8" style="1" customWidth="1"/>
    <col min="1751" max="1991" width="9.140625" style="1"/>
    <col min="1992" max="1992" width="3.85546875" style="1" customWidth="1"/>
    <col min="1993" max="1993" width="19.85546875" style="1" customWidth="1"/>
    <col min="1994" max="1994" width="6.5703125" style="1" customWidth="1"/>
    <col min="1995" max="1995" width="7.5703125" style="1" bestFit="1" customWidth="1"/>
    <col min="1996" max="2000" width="13.28515625" style="1" customWidth="1"/>
    <col min="2001" max="2001" width="14.5703125" style="1" customWidth="1"/>
    <col min="2002" max="2002" width="14.85546875" style="1" customWidth="1"/>
    <col min="2003" max="2003" width="13.7109375" style="1" bestFit="1" customWidth="1"/>
    <col min="2004" max="2004" width="15.7109375" style="1" bestFit="1" customWidth="1"/>
    <col min="2005" max="2005" width="10.5703125" style="1" customWidth="1"/>
    <col min="2006" max="2006" width="8" style="1" customWidth="1"/>
    <col min="2007" max="2247" width="9.140625" style="1"/>
    <col min="2248" max="2248" width="3.85546875" style="1" customWidth="1"/>
    <col min="2249" max="2249" width="19.85546875" style="1" customWidth="1"/>
    <col min="2250" max="2250" width="6.5703125" style="1" customWidth="1"/>
    <col min="2251" max="2251" width="7.5703125" style="1" bestFit="1" customWidth="1"/>
    <col min="2252" max="2256" width="13.28515625" style="1" customWidth="1"/>
    <col min="2257" max="2257" width="14.5703125" style="1" customWidth="1"/>
    <col min="2258" max="2258" width="14.85546875" style="1" customWidth="1"/>
    <col min="2259" max="2259" width="13.7109375" style="1" bestFit="1" customWidth="1"/>
    <col min="2260" max="2260" width="15.7109375" style="1" bestFit="1" customWidth="1"/>
    <col min="2261" max="2261" width="10.5703125" style="1" customWidth="1"/>
    <col min="2262" max="2262" width="8" style="1" customWidth="1"/>
    <col min="2263" max="2503" width="9.140625" style="1"/>
    <col min="2504" max="2504" width="3.85546875" style="1" customWidth="1"/>
    <col min="2505" max="2505" width="19.85546875" style="1" customWidth="1"/>
    <col min="2506" max="2506" width="6.5703125" style="1" customWidth="1"/>
    <col min="2507" max="2507" width="7.5703125" style="1" bestFit="1" customWidth="1"/>
    <col min="2508" max="2512" width="13.28515625" style="1" customWidth="1"/>
    <col min="2513" max="2513" width="14.5703125" style="1" customWidth="1"/>
    <col min="2514" max="2514" width="14.85546875" style="1" customWidth="1"/>
    <col min="2515" max="2515" width="13.7109375" style="1" bestFit="1" customWidth="1"/>
    <col min="2516" max="2516" width="15.7109375" style="1" bestFit="1" customWidth="1"/>
    <col min="2517" max="2517" width="10.5703125" style="1" customWidth="1"/>
    <col min="2518" max="2518" width="8" style="1" customWidth="1"/>
    <col min="2519" max="2759" width="9.140625" style="1"/>
    <col min="2760" max="2760" width="3.85546875" style="1" customWidth="1"/>
    <col min="2761" max="2761" width="19.85546875" style="1" customWidth="1"/>
    <col min="2762" max="2762" width="6.5703125" style="1" customWidth="1"/>
    <col min="2763" max="2763" width="7.5703125" style="1" bestFit="1" customWidth="1"/>
    <col min="2764" max="2768" width="13.28515625" style="1" customWidth="1"/>
    <col min="2769" max="2769" width="14.5703125" style="1" customWidth="1"/>
    <col min="2770" max="2770" width="14.85546875" style="1" customWidth="1"/>
    <col min="2771" max="2771" width="13.7109375" style="1" bestFit="1" customWidth="1"/>
    <col min="2772" max="2772" width="15.7109375" style="1" bestFit="1" customWidth="1"/>
    <col min="2773" max="2773" width="10.5703125" style="1" customWidth="1"/>
    <col min="2774" max="2774" width="8" style="1" customWidth="1"/>
    <col min="2775" max="3015" width="9.140625" style="1"/>
    <col min="3016" max="3016" width="3.85546875" style="1" customWidth="1"/>
    <col min="3017" max="3017" width="19.85546875" style="1" customWidth="1"/>
    <col min="3018" max="3018" width="6.5703125" style="1" customWidth="1"/>
    <col min="3019" max="3019" width="7.5703125" style="1" bestFit="1" customWidth="1"/>
    <col min="3020" max="3024" width="13.28515625" style="1" customWidth="1"/>
    <col min="3025" max="3025" width="14.5703125" style="1" customWidth="1"/>
    <col min="3026" max="3026" width="14.85546875" style="1" customWidth="1"/>
    <col min="3027" max="3027" width="13.7109375" style="1" bestFit="1" customWidth="1"/>
    <col min="3028" max="3028" width="15.7109375" style="1" bestFit="1" customWidth="1"/>
    <col min="3029" max="3029" width="10.5703125" style="1" customWidth="1"/>
    <col min="3030" max="3030" width="8" style="1" customWidth="1"/>
    <col min="3031" max="3271" width="9.140625" style="1"/>
    <col min="3272" max="3272" width="3.85546875" style="1" customWidth="1"/>
    <col min="3273" max="3273" width="19.85546875" style="1" customWidth="1"/>
    <col min="3274" max="3274" width="6.5703125" style="1" customWidth="1"/>
    <col min="3275" max="3275" width="7.5703125" style="1" bestFit="1" customWidth="1"/>
    <col min="3276" max="3280" width="13.28515625" style="1" customWidth="1"/>
    <col min="3281" max="3281" width="14.5703125" style="1" customWidth="1"/>
    <col min="3282" max="3282" width="14.85546875" style="1" customWidth="1"/>
    <col min="3283" max="3283" width="13.7109375" style="1" bestFit="1" customWidth="1"/>
    <col min="3284" max="3284" width="15.7109375" style="1" bestFit="1" customWidth="1"/>
    <col min="3285" max="3285" width="10.5703125" style="1" customWidth="1"/>
    <col min="3286" max="3286" width="8" style="1" customWidth="1"/>
    <col min="3287" max="3527" width="9.140625" style="1"/>
    <col min="3528" max="3528" width="3.85546875" style="1" customWidth="1"/>
    <col min="3529" max="3529" width="19.85546875" style="1" customWidth="1"/>
    <col min="3530" max="3530" width="6.5703125" style="1" customWidth="1"/>
    <col min="3531" max="3531" width="7.5703125" style="1" bestFit="1" customWidth="1"/>
    <col min="3532" max="3536" width="13.28515625" style="1" customWidth="1"/>
    <col min="3537" max="3537" width="14.5703125" style="1" customWidth="1"/>
    <col min="3538" max="3538" width="14.85546875" style="1" customWidth="1"/>
    <col min="3539" max="3539" width="13.7109375" style="1" bestFit="1" customWidth="1"/>
    <col min="3540" max="3540" width="15.7109375" style="1" bestFit="1" customWidth="1"/>
    <col min="3541" max="3541" width="10.5703125" style="1" customWidth="1"/>
    <col min="3542" max="3542" width="8" style="1" customWidth="1"/>
    <col min="3543" max="3783" width="9.140625" style="1"/>
    <col min="3784" max="3784" width="3.85546875" style="1" customWidth="1"/>
    <col min="3785" max="3785" width="19.85546875" style="1" customWidth="1"/>
    <col min="3786" max="3786" width="6.5703125" style="1" customWidth="1"/>
    <col min="3787" max="3787" width="7.5703125" style="1" bestFit="1" customWidth="1"/>
    <col min="3788" max="3792" width="13.28515625" style="1" customWidth="1"/>
    <col min="3793" max="3793" width="14.5703125" style="1" customWidth="1"/>
    <col min="3794" max="3794" width="14.85546875" style="1" customWidth="1"/>
    <col min="3795" max="3795" width="13.7109375" style="1" bestFit="1" customWidth="1"/>
    <col min="3796" max="3796" width="15.7109375" style="1" bestFit="1" customWidth="1"/>
    <col min="3797" max="3797" width="10.5703125" style="1" customWidth="1"/>
    <col min="3798" max="3798" width="8" style="1" customWidth="1"/>
    <col min="3799" max="4039" width="9.140625" style="1"/>
    <col min="4040" max="4040" width="3.85546875" style="1" customWidth="1"/>
    <col min="4041" max="4041" width="19.85546875" style="1" customWidth="1"/>
    <col min="4042" max="4042" width="6.5703125" style="1" customWidth="1"/>
    <col min="4043" max="4043" width="7.5703125" style="1" bestFit="1" customWidth="1"/>
    <col min="4044" max="4048" width="13.28515625" style="1" customWidth="1"/>
    <col min="4049" max="4049" width="14.5703125" style="1" customWidth="1"/>
    <col min="4050" max="4050" width="14.85546875" style="1" customWidth="1"/>
    <col min="4051" max="4051" width="13.7109375" style="1" bestFit="1" customWidth="1"/>
    <col min="4052" max="4052" width="15.7109375" style="1" bestFit="1" customWidth="1"/>
    <col min="4053" max="4053" width="10.5703125" style="1" customWidth="1"/>
    <col min="4054" max="4054" width="8" style="1" customWidth="1"/>
    <col min="4055" max="4295" width="9.140625" style="1"/>
    <col min="4296" max="4296" width="3.85546875" style="1" customWidth="1"/>
    <col min="4297" max="4297" width="19.85546875" style="1" customWidth="1"/>
    <col min="4298" max="4298" width="6.5703125" style="1" customWidth="1"/>
    <col min="4299" max="4299" width="7.5703125" style="1" bestFit="1" customWidth="1"/>
    <col min="4300" max="4304" width="13.28515625" style="1" customWidth="1"/>
    <col min="4305" max="4305" width="14.5703125" style="1" customWidth="1"/>
    <col min="4306" max="4306" width="14.85546875" style="1" customWidth="1"/>
    <col min="4307" max="4307" width="13.7109375" style="1" bestFit="1" customWidth="1"/>
    <col min="4308" max="4308" width="15.7109375" style="1" bestFit="1" customWidth="1"/>
    <col min="4309" max="4309" width="10.5703125" style="1" customWidth="1"/>
    <col min="4310" max="4310" width="8" style="1" customWidth="1"/>
    <col min="4311" max="4551" width="9.140625" style="1"/>
    <col min="4552" max="4552" width="3.85546875" style="1" customWidth="1"/>
    <col min="4553" max="4553" width="19.85546875" style="1" customWidth="1"/>
    <col min="4554" max="4554" width="6.5703125" style="1" customWidth="1"/>
    <col min="4555" max="4555" width="7.5703125" style="1" bestFit="1" customWidth="1"/>
    <col min="4556" max="4560" width="13.28515625" style="1" customWidth="1"/>
    <col min="4561" max="4561" width="14.5703125" style="1" customWidth="1"/>
    <col min="4562" max="4562" width="14.85546875" style="1" customWidth="1"/>
    <col min="4563" max="4563" width="13.7109375" style="1" bestFit="1" customWidth="1"/>
    <col min="4564" max="4564" width="15.7109375" style="1" bestFit="1" customWidth="1"/>
    <col min="4565" max="4565" width="10.5703125" style="1" customWidth="1"/>
    <col min="4566" max="4566" width="8" style="1" customWidth="1"/>
    <col min="4567" max="4807" width="9.140625" style="1"/>
    <col min="4808" max="4808" width="3.85546875" style="1" customWidth="1"/>
    <col min="4809" max="4809" width="19.85546875" style="1" customWidth="1"/>
    <col min="4810" max="4810" width="6.5703125" style="1" customWidth="1"/>
    <col min="4811" max="4811" width="7.5703125" style="1" bestFit="1" customWidth="1"/>
    <col min="4812" max="4816" width="13.28515625" style="1" customWidth="1"/>
    <col min="4817" max="4817" width="14.5703125" style="1" customWidth="1"/>
    <col min="4818" max="4818" width="14.85546875" style="1" customWidth="1"/>
    <col min="4819" max="4819" width="13.7109375" style="1" bestFit="1" customWidth="1"/>
    <col min="4820" max="4820" width="15.7109375" style="1" bestFit="1" customWidth="1"/>
    <col min="4821" max="4821" width="10.5703125" style="1" customWidth="1"/>
    <col min="4822" max="4822" width="8" style="1" customWidth="1"/>
    <col min="4823" max="5063" width="9.140625" style="1"/>
    <col min="5064" max="5064" width="3.85546875" style="1" customWidth="1"/>
    <col min="5065" max="5065" width="19.85546875" style="1" customWidth="1"/>
    <col min="5066" max="5066" width="6.5703125" style="1" customWidth="1"/>
    <col min="5067" max="5067" width="7.5703125" style="1" bestFit="1" customWidth="1"/>
    <col min="5068" max="5072" width="13.28515625" style="1" customWidth="1"/>
    <col min="5073" max="5073" width="14.5703125" style="1" customWidth="1"/>
    <col min="5074" max="5074" width="14.85546875" style="1" customWidth="1"/>
    <col min="5075" max="5075" width="13.7109375" style="1" bestFit="1" customWidth="1"/>
    <col min="5076" max="5076" width="15.7109375" style="1" bestFit="1" customWidth="1"/>
    <col min="5077" max="5077" width="10.5703125" style="1" customWidth="1"/>
    <col min="5078" max="5078" width="8" style="1" customWidth="1"/>
    <col min="5079" max="5319" width="9.140625" style="1"/>
    <col min="5320" max="5320" width="3.85546875" style="1" customWidth="1"/>
    <col min="5321" max="5321" width="19.85546875" style="1" customWidth="1"/>
    <col min="5322" max="5322" width="6.5703125" style="1" customWidth="1"/>
    <col min="5323" max="5323" width="7.5703125" style="1" bestFit="1" customWidth="1"/>
    <col min="5324" max="5328" width="13.28515625" style="1" customWidth="1"/>
    <col min="5329" max="5329" width="14.5703125" style="1" customWidth="1"/>
    <col min="5330" max="5330" width="14.85546875" style="1" customWidth="1"/>
    <col min="5331" max="5331" width="13.7109375" style="1" bestFit="1" customWidth="1"/>
    <col min="5332" max="5332" width="15.7109375" style="1" bestFit="1" customWidth="1"/>
    <col min="5333" max="5333" width="10.5703125" style="1" customWidth="1"/>
    <col min="5334" max="5334" width="8" style="1" customWidth="1"/>
    <col min="5335" max="5575" width="9.140625" style="1"/>
    <col min="5576" max="5576" width="3.85546875" style="1" customWidth="1"/>
    <col min="5577" max="5577" width="19.85546875" style="1" customWidth="1"/>
    <col min="5578" max="5578" width="6.5703125" style="1" customWidth="1"/>
    <col min="5579" max="5579" width="7.5703125" style="1" bestFit="1" customWidth="1"/>
    <col min="5580" max="5584" width="13.28515625" style="1" customWidth="1"/>
    <col min="5585" max="5585" width="14.5703125" style="1" customWidth="1"/>
    <col min="5586" max="5586" width="14.85546875" style="1" customWidth="1"/>
    <col min="5587" max="5587" width="13.7109375" style="1" bestFit="1" customWidth="1"/>
    <col min="5588" max="5588" width="15.7109375" style="1" bestFit="1" customWidth="1"/>
    <col min="5589" max="5589" width="10.5703125" style="1" customWidth="1"/>
    <col min="5590" max="5590" width="8" style="1" customWidth="1"/>
    <col min="5591" max="5831" width="9.140625" style="1"/>
    <col min="5832" max="5832" width="3.85546875" style="1" customWidth="1"/>
    <col min="5833" max="5833" width="19.85546875" style="1" customWidth="1"/>
    <col min="5834" max="5834" width="6.5703125" style="1" customWidth="1"/>
    <col min="5835" max="5835" width="7.5703125" style="1" bestFit="1" customWidth="1"/>
    <col min="5836" max="5840" width="13.28515625" style="1" customWidth="1"/>
    <col min="5841" max="5841" width="14.5703125" style="1" customWidth="1"/>
    <col min="5842" max="5842" width="14.85546875" style="1" customWidth="1"/>
    <col min="5843" max="5843" width="13.7109375" style="1" bestFit="1" customWidth="1"/>
    <col min="5844" max="5844" width="15.7109375" style="1" bestFit="1" customWidth="1"/>
    <col min="5845" max="5845" width="10.5703125" style="1" customWidth="1"/>
    <col min="5846" max="5846" width="8" style="1" customWidth="1"/>
    <col min="5847" max="6087" width="9.140625" style="1"/>
    <col min="6088" max="6088" width="3.85546875" style="1" customWidth="1"/>
    <col min="6089" max="6089" width="19.85546875" style="1" customWidth="1"/>
    <col min="6090" max="6090" width="6.5703125" style="1" customWidth="1"/>
    <col min="6091" max="6091" width="7.5703125" style="1" bestFit="1" customWidth="1"/>
    <col min="6092" max="6096" width="13.28515625" style="1" customWidth="1"/>
    <col min="6097" max="6097" width="14.5703125" style="1" customWidth="1"/>
    <col min="6098" max="6098" width="14.85546875" style="1" customWidth="1"/>
    <col min="6099" max="6099" width="13.7109375" style="1" bestFit="1" customWidth="1"/>
    <col min="6100" max="6100" width="15.7109375" style="1" bestFit="1" customWidth="1"/>
    <col min="6101" max="6101" width="10.5703125" style="1" customWidth="1"/>
    <col min="6102" max="6102" width="8" style="1" customWidth="1"/>
    <col min="6103" max="6343" width="9.140625" style="1"/>
    <col min="6344" max="6344" width="3.85546875" style="1" customWidth="1"/>
    <col min="6345" max="6345" width="19.85546875" style="1" customWidth="1"/>
    <col min="6346" max="6346" width="6.5703125" style="1" customWidth="1"/>
    <col min="6347" max="6347" width="7.5703125" style="1" bestFit="1" customWidth="1"/>
    <col min="6348" max="6352" width="13.28515625" style="1" customWidth="1"/>
    <col min="6353" max="6353" width="14.5703125" style="1" customWidth="1"/>
    <col min="6354" max="6354" width="14.85546875" style="1" customWidth="1"/>
    <col min="6355" max="6355" width="13.7109375" style="1" bestFit="1" customWidth="1"/>
    <col min="6356" max="6356" width="15.7109375" style="1" bestFit="1" customWidth="1"/>
    <col min="6357" max="6357" width="10.5703125" style="1" customWidth="1"/>
    <col min="6358" max="6358" width="8" style="1" customWidth="1"/>
    <col min="6359" max="6599" width="9.140625" style="1"/>
    <col min="6600" max="6600" width="3.85546875" style="1" customWidth="1"/>
    <col min="6601" max="6601" width="19.85546875" style="1" customWidth="1"/>
    <col min="6602" max="6602" width="6.5703125" style="1" customWidth="1"/>
    <col min="6603" max="6603" width="7.5703125" style="1" bestFit="1" customWidth="1"/>
    <col min="6604" max="6608" width="13.28515625" style="1" customWidth="1"/>
    <col min="6609" max="6609" width="14.5703125" style="1" customWidth="1"/>
    <col min="6610" max="6610" width="14.85546875" style="1" customWidth="1"/>
    <col min="6611" max="6611" width="13.7109375" style="1" bestFit="1" customWidth="1"/>
    <col min="6612" max="6612" width="15.7109375" style="1" bestFit="1" customWidth="1"/>
    <col min="6613" max="6613" width="10.5703125" style="1" customWidth="1"/>
    <col min="6614" max="6614" width="8" style="1" customWidth="1"/>
    <col min="6615" max="6855" width="9.140625" style="1"/>
    <col min="6856" max="6856" width="3.85546875" style="1" customWidth="1"/>
    <col min="6857" max="6857" width="19.85546875" style="1" customWidth="1"/>
    <col min="6858" max="6858" width="6.5703125" style="1" customWidth="1"/>
    <col min="6859" max="6859" width="7.5703125" style="1" bestFit="1" customWidth="1"/>
    <col min="6860" max="6864" width="13.28515625" style="1" customWidth="1"/>
    <col min="6865" max="6865" width="14.5703125" style="1" customWidth="1"/>
    <col min="6866" max="6866" width="14.85546875" style="1" customWidth="1"/>
    <col min="6867" max="6867" width="13.7109375" style="1" bestFit="1" customWidth="1"/>
    <col min="6868" max="6868" width="15.7109375" style="1" bestFit="1" customWidth="1"/>
    <col min="6869" max="6869" width="10.5703125" style="1" customWidth="1"/>
    <col min="6870" max="6870" width="8" style="1" customWidth="1"/>
    <col min="6871" max="7111" width="9.140625" style="1"/>
    <col min="7112" max="7112" width="3.85546875" style="1" customWidth="1"/>
    <col min="7113" max="7113" width="19.85546875" style="1" customWidth="1"/>
    <col min="7114" max="7114" width="6.5703125" style="1" customWidth="1"/>
    <col min="7115" max="7115" width="7.5703125" style="1" bestFit="1" customWidth="1"/>
    <col min="7116" max="7120" width="13.28515625" style="1" customWidth="1"/>
    <col min="7121" max="7121" width="14.5703125" style="1" customWidth="1"/>
    <col min="7122" max="7122" width="14.85546875" style="1" customWidth="1"/>
    <col min="7123" max="7123" width="13.7109375" style="1" bestFit="1" customWidth="1"/>
    <col min="7124" max="7124" width="15.7109375" style="1" bestFit="1" customWidth="1"/>
    <col min="7125" max="7125" width="10.5703125" style="1" customWidth="1"/>
    <col min="7126" max="7126" width="8" style="1" customWidth="1"/>
    <col min="7127" max="7367" width="9.140625" style="1"/>
    <col min="7368" max="7368" width="3.85546875" style="1" customWidth="1"/>
    <col min="7369" max="7369" width="19.85546875" style="1" customWidth="1"/>
    <col min="7370" max="7370" width="6.5703125" style="1" customWidth="1"/>
    <col min="7371" max="7371" width="7.5703125" style="1" bestFit="1" customWidth="1"/>
    <col min="7372" max="7376" width="13.28515625" style="1" customWidth="1"/>
    <col min="7377" max="7377" width="14.5703125" style="1" customWidth="1"/>
    <col min="7378" max="7378" width="14.85546875" style="1" customWidth="1"/>
    <col min="7379" max="7379" width="13.7109375" style="1" bestFit="1" customWidth="1"/>
    <col min="7380" max="7380" width="15.7109375" style="1" bestFit="1" customWidth="1"/>
    <col min="7381" max="7381" width="10.5703125" style="1" customWidth="1"/>
    <col min="7382" max="7382" width="8" style="1" customWidth="1"/>
    <col min="7383" max="7623" width="9.140625" style="1"/>
    <col min="7624" max="7624" width="3.85546875" style="1" customWidth="1"/>
    <col min="7625" max="7625" width="19.85546875" style="1" customWidth="1"/>
    <col min="7626" max="7626" width="6.5703125" style="1" customWidth="1"/>
    <col min="7627" max="7627" width="7.5703125" style="1" bestFit="1" customWidth="1"/>
    <col min="7628" max="7632" width="13.28515625" style="1" customWidth="1"/>
    <col min="7633" max="7633" width="14.5703125" style="1" customWidth="1"/>
    <col min="7634" max="7634" width="14.85546875" style="1" customWidth="1"/>
    <col min="7635" max="7635" width="13.7109375" style="1" bestFit="1" customWidth="1"/>
    <col min="7636" max="7636" width="15.7109375" style="1" bestFit="1" customWidth="1"/>
    <col min="7637" max="7637" width="10.5703125" style="1" customWidth="1"/>
    <col min="7638" max="7638" width="8" style="1" customWidth="1"/>
    <col min="7639" max="7879" width="9.140625" style="1"/>
    <col min="7880" max="7880" width="3.85546875" style="1" customWidth="1"/>
    <col min="7881" max="7881" width="19.85546875" style="1" customWidth="1"/>
    <col min="7882" max="7882" width="6.5703125" style="1" customWidth="1"/>
    <col min="7883" max="7883" width="7.5703125" style="1" bestFit="1" customWidth="1"/>
    <col min="7884" max="7888" width="13.28515625" style="1" customWidth="1"/>
    <col min="7889" max="7889" width="14.5703125" style="1" customWidth="1"/>
    <col min="7890" max="7890" width="14.85546875" style="1" customWidth="1"/>
    <col min="7891" max="7891" width="13.7109375" style="1" bestFit="1" customWidth="1"/>
    <col min="7892" max="7892" width="15.7109375" style="1" bestFit="1" customWidth="1"/>
    <col min="7893" max="7893" width="10.5703125" style="1" customWidth="1"/>
    <col min="7894" max="7894" width="8" style="1" customWidth="1"/>
    <col min="7895" max="8135" width="9.140625" style="1"/>
    <col min="8136" max="8136" width="3.85546875" style="1" customWidth="1"/>
    <col min="8137" max="8137" width="19.85546875" style="1" customWidth="1"/>
    <col min="8138" max="8138" width="6.5703125" style="1" customWidth="1"/>
    <col min="8139" max="8139" width="7.5703125" style="1" bestFit="1" customWidth="1"/>
    <col min="8140" max="8144" width="13.28515625" style="1" customWidth="1"/>
    <col min="8145" max="8145" width="14.5703125" style="1" customWidth="1"/>
    <col min="8146" max="8146" width="14.85546875" style="1" customWidth="1"/>
    <col min="8147" max="8147" width="13.7109375" style="1" bestFit="1" customWidth="1"/>
    <col min="8148" max="8148" width="15.7109375" style="1" bestFit="1" customWidth="1"/>
    <col min="8149" max="8149" width="10.5703125" style="1" customWidth="1"/>
    <col min="8150" max="8150" width="8" style="1" customWidth="1"/>
    <col min="8151" max="8391" width="9.140625" style="1"/>
    <col min="8392" max="8392" width="3.85546875" style="1" customWidth="1"/>
    <col min="8393" max="8393" width="19.85546875" style="1" customWidth="1"/>
    <col min="8394" max="8394" width="6.5703125" style="1" customWidth="1"/>
    <col min="8395" max="8395" width="7.5703125" style="1" bestFit="1" customWidth="1"/>
    <col min="8396" max="8400" width="13.28515625" style="1" customWidth="1"/>
    <col min="8401" max="8401" width="14.5703125" style="1" customWidth="1"/>
    <col min="8402" max="8402" width="14.85546875" style="1" customWidth="1"/>
    <col min="8403" max="8403" width="13.7109375" style="1" bestFit="1" customWidth="1"/>
    <col min="8404" max="8404" width="15.7109375" style="1" bestFit="1" customWidth="1"/>
    <col min="8405" max="8405" width="10.5703125" style="1" customWidth="1"/>
    <col min="8406" max="8406" width="8" style="1" customWidth="1"/>
    <col min="8407" max="8647" width="9.140625" style="1"/>
    <col min="8648" max="8648" width="3.85546875" style="1" customWidth="1"/>
    <col min="8649" max="8649" width="19.85546875" style="1" customWidth="1"/>
    <col min="8650" max="8650" width="6.5703125" style="1" customWidth="1"/>
    <col min="8651" max="8651" width="7.5703125" style="1" bestFit="1" customWidth="1"/>
    <col min="8652" max="8656" width="13.28515625" style="1" customWidth="1"/>
    <col min="8657" max="8657" width="14.5703125" style="1" customWidth="1"/>
    <col min="8658" max="8658" width="14.85546875" style="1" customWidth="1"/>
    <col min="8659" max="8659" width="13.7109375" style="1" bestFit="1" customWidth="1"/>
    <col min="8660" max="8660" width="15.7109375" style="1" bestFit="1" customWidth="1"/>
    <col min="8661" max="8661" width="10.5703125" style="1" customWidth="1"/>
    <col min="8662" max="8662" width="8" style="1" customWidth="1"/>
    <col min="8663" max="8903" width="9.140625" style="1"/>
    <col min="8904" max="8904" width="3.85546875" style="1" customWidth="1"/>
    <col min="8905" max="8905" width="19.85546875" style="1" customWidth="1"/>
    <col min="8906" max="8906" width="6.5703125" style="1" customWidth="1"/>
    <col min="8907" max="8907" width="7.5703125" style="1" bestFit="1" customWidth="1"/>
    <col min="8908" max="8912" width="13.28515625" style="1" customWidth="1"/>
    <col min="8913" max="8913" width="14.5703125" style="1" customWidth="1"/>
    <col min="8914" max="8914" width="14.85546875" style="1" customWidth="1"/>
    <col min="8915" max="8915" width="13.7109375" style="1" bestFit="1" customWidth="1"/>
    <col min="8916" max="8916" width="15.7109375" style="1" bestFit="1" customWidth="1"/>
    <col min="8917" max="8917" width="10.5703125" style="1" customWidth="1"/>
    <col min="8918" max="8918" width="8" style="1" customWidth="1"/>
    <col min="8919" max="9159" width="9.140625" style="1"/>
    <col min="9160" max="9160" width="3.85546875" style="1" customWidth="1"/>
    <col min="9161" max="9161" width="19.85546875" style="1" customWidth="1"/>
    <col min="9162" max="9162" width="6.5703125" style="1" customWidth="1"/>
    <col min="9163" max="9163" width="7.5703125" style="1" bestFit="1" customWidth="1"/>
    <col min="9164" max="9168" width="13.28515625" style="1" customWidth="1"/>
    <col min="9169" max="9169" width="14.5703125" style="1" customWidth="1"/>
    <col min="9170" max="9170" width="14.85546875" style="1" customWidth="1"/>
    <col min="9171" max="9171" width="13.7109375" style="1" bestFit="1" customWidth="1"/>
    <col min="9172" max="9172" width="15.7109375" style="1" bestFit="1" customWidth="1"/>
    <col min="9173" max="9173" width="10.5703125" style="1" customWidth="1"/>
    <col min="9174" max="9174" width="8" style="1" customWidth="1"/>
    <col min="9175" max="9415" width="9.140625" style="1"/>
    <col min="9416" max="9416" width="3.85546875" style="1" customWidth="1"/>
    <col min="9417" max="9417" width="19.85546875" style="1" customWidth="1"/>
    <col min="9418" max="9418" width="6.5703125" style="1" customWidth="1"/>
    <col min="9419" max="9419" width="7.5703125" style="1" bestFit="1" customWidth="1"/>
    <col min="9420" max="9424" width="13.28515625" style="1" customWidth="1"/>
    <col min="9425" max="9425" width="14.5703125" style="1" customWidth="1"/>
    <col min="9426" max="9426" width="14.85546875" style="1" customWidth="1"/>
    <col min="9427" max="9427" width="13.7109375" style="1" bestFit="1" customWidth="1"/>
    <col min="9428" max="9428" width="15.7109375" style="1" bestFit="1" customWidth="1"/>
    <col min="9429" max="9429" width="10.5703125" style="1" customWidth="1"/>
    <col min="9430" max="9430" width="8" style="1" customWidth="1"/>
    <col min="9431" max="9671" width="9.140625" style="1"/>
    <col min="9672" max="9672" width="3.85546875" style="1" customWidth="1"/>
    <col min="9673" max="9673" width="19.85546875" style="1" customWidth="1"/>
    <col min="9674" max="9674" width="6.5703125" style="1" customWidth="1"/>
    <col min="9675" max="9675" width="7.5703125" style="1" bestFit="1" customWidth="1"/>
    <col min="9676" max="9680" width="13.28515625" style="1" customWidth="1"/>
    <col min="9681" max="9681" width="14.5703125" style="1" customWidth="1"/>
    <col min="9682" max="9682" width="14.85546875" style="1" customWidth="1"/>
    <col min="9683" max="9683" width="13.7109375" style="1" bestFit="1" customWidth="1"/>
    <col min="9684" max="9684" width="15.7109375" style="1" bestFit="1" customWidth="1"/>
    <col min="9685" max="9685" width="10.5703125" style="1" customWidth="1"/>
    <col min="9686" max="9686" width="8" style="1" customWidth="1"/>
    <col min="9687" max="9927" width="9.140625" style="1"/>
    <col min="9928" max="9928" width="3.85546875" style="1" customWidth="1"/>
    <col min="9929" max="9929" width="19.85546875" style="1" customWidth="1"/>
    <col min="9930" max="9930" width="6.5703125" style="1" customWidth="1"/>
    <col min="9931" max="9931" width="7.5703125" style="1" bestFit="1" customWidth="1"/>
    <col min="9932" max="9936" width="13.28515625" style="1" customWidth="1"/>
    <col min="9937" max="9937" width="14.5703125" style="1" customWidth="1"/>
    <col min="9938" max="9938" width="14.85546875" style="1" customWidth="1"/>
    <col min="9939" max="9939" width="13.7109375" style="1" bestFit="1" customWidth="1"/>
    <col min="9940" max="9940" width="15.7109375" style="1" bestFit="1" customWidth="1"/>
    <col min="9941" max="9941" width="10.5703125" style="1" customWidth="1"/>
    <col min="9942" max="9942" width="8" style="1" customWidth="1"/>
    <col min="9943" max="10183" width="9.140625" style="1"/>
    <col min="10184" max="10184" width="3.85546875" style="1" customWidth="1"/>
    <col min="10185" max="10185" width="19.85546875" style="1" customWidth="1"/>
    <col min="10186" max="10186" width="6.5703125" style="1" customWidth="1"/>
    <col min="10187" max="10187" width="7.5703125" style="1" bestFit="1" customWidth="1"/>
    <col min="10188" max="10192" width="13.28515625" style="1" customWidth="1"/>
    <col min="10193" max="10193" width="14.5703125" style="1" customWidth="1"/>
    <col min="10194" max="10194" width="14.85546875" style="1" customWidth="1"/>
    <col min="10195" max="10195" width="13.7109375" style="1" bestFit="1" customWidth="1"/>
    <col min="10196" max="10196" width="15.7109375" style="1" bestFit="1" customWidth="1"/>
    <col min="10197" max="10197" width="10.5703125" style="1" customWidth="1"/>
    <col min="10198" max="10198" width="8" style="1" customWidth="1"/>
    <col min="10199" max="10439" width="9.140625" style="1"/>
    <col min="10440" max="10440" width="3.85546875" style="1" customWidth="1"/>
    <col min="10441" max="10441" width="19.85546875" style="1" customWidth="1"/>
    <col min="10442" max="10442" width="6.5703125" style="1" customWidth="1"/>
    <col min="10443" max="10443" width="7.5703125" style="1" bestFit="1" customWidth="1"/>
    <col min="10444" max="10448" width="13.28515625" style="1" customWidth="1"/>
    <col min="10449" max="10449" width="14.5703125" style="1" customWidth="1"/>
    <col min="10450" max="10450" width="14.85546875" style="1" customWidth="1"/>
    <col min="10451" max="10451" width="13.7109375" style="1" bestFit="1" customWidth="1"/>
    <col min="10452" max="10452" width="15.7109375" style="1" bestFit="1" customWidth="1"/>
    <col min="10453" max="10453" width="10.5703125" style="1" customWidth="1"/>
    <col min="10454" max="10454" width="8" style="1" customWidth="1"/>
    <col min="10455" max="10695" width="9.140625" style="1"/>
    <col min="10696" max="10696" width="3.85546875" style="1" customWidth="1"/>
    <col min="10697" max="10697" width="19.85546875" style="1" customWidth="1"/>
    <col min="10698" max="10698" width="6.5703125" style="1" customWidth="1"/>
    <col min="10699" max="10699" width="7.5703125" style="1" bestFit="1" customWidth="1"/>
    <col min="10700" max="10704" width="13.28515625" style="1" customWidth="1"/>
    <col min="10705" max="10705" width="14.5703125" style="1" customWidth="1"/>
    <col min="10706" max="10706" width="14.85546875" style="1" customWidth="1"/>
    <col min="10707" max="10707" width="13.7109375" style="1" bestFit="1" customWidth="1"/>
    <col min="10708" max="10708" width="15.7109375" style="1" bestFit="1" customWidth="1"/>
    <col min="10709" max="10709" width="10.5703125" style="1" customWidth="1"/>
    <col min="10710" max="10710" width="8" style="1" customWidth="1"/>
    <col min="10711" max="10951" width="9.140625" style="1"/>
    <col min="10952" max="10952" width="3.85546875" style="1" customWidth="1"/>
    <col min="10953" max="10953" width="19.85546875" style="1" customWidth="1"/>
    <col min="10954" max="10954" width="6.5703125" style="1" customWidth="1"/>
    <col min="10955" max="10955" width="7.5703125" style="1" bestFit="1" customWidth="1"/>
    <col min="10956" max="10960" width="13.28515625" style="1" customWidth="1"/>
    <col min="10961" max="10961" width="14.5703125" style="1" customWidth="1"/>
    <col min="10962" max="10962" width="14.85546875" style="1" customWidth="1"/>
    <col min="10963" max="10963" width="13.7109375" style="1" bestFit="1" customWidth="1"/>
    <col min="10964" max="10964" width="15.7109375" style="1" bestFit="1" customWidth="1"/>
    <col min="10965" max="10965" width="10.5703125" style="1" customWidth="1"/>
    <col min="10966" max="10966" width="8" style="1" customWidth="1"/>
    <col min="10967" max="11207" width="9.140625" style="1"/>
    <col min="11208" max="11208" width="3.85546875" style="1" customWidth="1"/>
    <col min="11209" max="11209" width="19.85546875" style="1" customWidth="1"/>
    <col min="11210" max="11210" width="6.5703125" style="1" customWidth="1"/>
    <col min="11211" max="11211" width="7.5703125" style="1" bestFit="1" customWidth="1"/>
    <col min="11212" max="11216" width="13.28515625" style="1" customWidth="1"/>
    <col min="11217" max="11217" width="14.5703125" style="1" customWidth="1"/>
    <col min="11218" max="11218" width="14.85546875" style="1" customWidth="1"/>
    <col min="11219" max="11219" width="13.7109375" style="1" bestFit="1" customWidth="1"/>
    <col min="11220" max="11220" width="15.7109375" style="1" bestFit="1" customWidth="1"/>
    <col min="11221" max="11221" width="10.5703125" style="1" customWidth="1"/>
    <col min="11222" max="11222" width="8" style="1" customWidth="1"/>
    <col min="11223" max="11463" width="9.140625" style="1"/>
    <col min="11464" max="11464" width="3.85546875" style="1" customWidth="1"/>
    <col min="11465" max="11465" width="19.85546875" style="1" customWidth="1"/>
    <col min="11466" max="11466" width="6.5703125" style="1" customWidth="1"/>
    <col min="11467" max="11467" width="7.5703125" style="1" bestFit="1" customWidth="1"/>
    <col min="11468" max="11472" width="13.28515625" style="1" customWidth="1"/>
    <col min="11473" max="11473" width="14.5703125" style="1" customWidth="1"/>
    <col min="11474" max="11474" width="14.85546875" style="1" customWidth="1"/>
    <col min="11475" max="11475" width="13.7109375" style="1" bestFit="1" customWidth="1"/>
    <col min="11476" max="11476" width="15.7109375" style="1" bestFit="1" customWidth="1"/>
    <col min="11477" max="11477" width="10.5703125" style="1" customWidth="1"/>
    <col min="11478" max="11478" width="8" style="1" customWidth="1"/>
    <col min="11479" max="11719" width="9.140625" style="1"/>
    <col min="11720" max="11720" width="3.85546875" style="1" customWidth="1"/>
    <col min="11721" max="11721" width="19.85546875" style="1" customWidth="1"/>
    <col min="11722" max="11722" width="6.5703125" style="1" customWidth="1"/>
    <col min="11723" max="11723" width="7.5703125" style="1" bestFit="1" customWidth="1"/>
    <col min="11724" max="11728" width="13.28515625" style="1" customWidth="1"/>
    <col min="11729" max="11729" width="14.5703125" style="1" customWidth="1"/>
    <col min="11730" max="11730" width="14.85546875" style="1" customWidth="1"/>
    <col min="11731" max="11731" width="13.7109375" style="1" bestFit="1" customWidth="1"/>
    <col min="11732" max="11732" width="15.7109375" style="1" bestFit="1" customWidth="1"/>
    <col min="11733" max="11733" width="10.5703125" style="1" customWidth="1"/>
    <col min="11734" max="11734" width="8" style="1" customWidth="1"/>
    <col min="11735" max="11975" width="9.140625" style="1"/>
    <col min="11976" max="11976" width="3.85546875" style="1" customWidth="1"/>
    <col min="11977" max="11977" width="19.85546875" style="1" customWidth="1"/>
    <col min="11978" max="11978" width="6.5703125" style="1" customWidth="1"/>
    <col min="11979" max="11979" width="7.5703125" style="1" bestFit="1" customWidth="1"/>
    <col min="11980" max="11984" width="13.28515625" style="1" customWidth="1"/>
    <col min="11985" max="11985" width="14.5703125" style="1" customWidth="1"/>
    <col min="11986" max="11986" width="14.85546875" style="1" customWidth="1"/>
    <col min="11987" max="11987" width="13.7109375" style="1" bestFit="1" customWidth="1"/>
    <col min="11988" max="11988" width="15.7109375" style="1" bestFit="1" customWidth="1"/>
    <col min="11989" max="11989" width="10.5703125" style="1" customWidth="1"/>
    <col min="11990" max="11990" width="8" style="1" customWidth="1"/>
    <col min="11991" max="12231" width="9.140625" style="1"/>
    <col min="12232" max="12232" width="3.85546875" style="1" customWidth="1"/>
    <col min="12233" max="12233" width="19.85546875" style="1" customWidth="1"/>
    <col min="12234" max="12234" width="6.5703125" style="1" customWidth="1"/>
    <col min="12235" max="12235" width="7.5703125" style="1" bestFit="1" customWidth="1"/>
    <col min="12236" max="12240" width="13.28515625" style="1" customWidth="1"/>
    <col min="12241" max="12241" width="14.5703125" style="1" customWidth="1"/>
    <col min="12242" max="12242" width="14.85546875" style="1" customWidth="1"/>
    <col min="12243" max="12243" width="13.7109375" style="1" bestFit="1" customWidth="1"/>
    <col min="12244" max="12244" width="15.7109375" style="1" bestFit="1" customWidth="1"/>
    <col min="12245" max="12245" width="10.5703125" style="1" customWidth="1"/>
    <col min="12246" max="12246" width="8" style="1" customWidth="1"/>
    <col min="12247" max="12487" width="9.140625" style="1"/>
    <col min="12488" max="12488" width="3.85546875" style="1" customWidth="1"/>
    <col min="12489" max="12489" width="19.85546875" style="1" customWidth="1"/>
    <col min="12490" max="12490" width="6.5703125" style="1" customWidth="1"/>
    <col min="12491" max="12491" width="7.5703125" style="1" bestFit="1" customWidth="1"/>
    <col min="12492" max="12496" width="13.28515625" style="1" customWidth="1"/>
    <col min="12497" max="12497" width="14.5703125" style="1" customWidth="1"/>
    <col min="12498" max="12498" width="14.85546875" style="1" customWidth="1"/>
    <col min="12499" max="12499" width="13.7109375" style="1" bestFit="1" customWidth="1"/>
    <col min="12500" max="12500" width="15.7109375" style="1" bestFit="1" customWidth="1"/>
    <col min="12501" max="12501" width="10.5703125" style="1" customWidth="1"/>
    <col min="12502" max="12502" width="8" style="1" customWidth="1"/>
    <col min="12503" max="12743" width="9.140625" style="1"/>
    <col min="12744" max="12744" width="3.85546875" style="1" customWidth="1"/>
    <col min="12745" max="12745" width="19.85546875" style="1" customWidth="1"/>
    <col min="12746" max="12746" width="6.5703125" style="1" customWidth="1"/>
    <col min="12747" max="12747" width="7.5703125" style="1" bestFit="1" customWidth="1"/>
    <col min="12748" max="12752" width="13.28515625" style="1" customWidth="1"/>
    <col min="12753" max="12753" width="14.5703125" style="1" customWidth="1"/>
    <col min="12754" max="12754" width="14.85546875" style="1" customWidth="1"/>
    <col min="12755" max="12755" width="13.7109375" style="1" bestFit="1" customWidth="1"/>
    <col min="12756" max="12756" width="15.7109375" style="1" bestFit="1" customWidth="1"/>
    <col min="12757" max="12757" width="10.5703125" style="1" customWidth="1"/>
    <col min="12758" max="12758" width="8" style="1" customWidth="1"/>
    <col min="12759" max="12999" width="9.140625" style="1"/>
    <col min="13000" max="13000" width="3.85546875" style="1" customWidth="1"/>
    <col min="13001" max="13001" width="19.85546875" style="1" customWidth="1"/>
    <col min="13002" max="13002" width="6.5703125" style="1" customWidth="1"/>
    <col min="13003" max="13003" width="7.5703125" style="1" bestFit="1" customWidth="1"/>
    <col min="13004" max="13008" width="13.28515625" style="1" customWidth="1"/>
    <col min="13009" max="13009" width="14.5703125" style="1" customWidth="1"/>
    <col min="13010" max="13010" width="14.85546875" style="1" customWidth="1"/>
    <col min="13011" max="13011" width="13.7109375" style="1" bestFit="1" customWidth="1"/>
    <col min="13012" max="13012" width="15.7109375" style="1" bestFit="1" customWidth="1"/>
    <col min="13013" max="13013" width="10.5703125" style="1" customWidth="1"/>
    <col min="13014" max="13014" width="8" style="1" customWidth="1"/>
    <col min="13015" max="13255" width="9.140625" style="1"/>
    <col min="13256" max="13256" width="3.85546875" style="1" customWidth="1"/>
    <col min="13257" max="13257" width="19.85546875" style="1" customWidth="1"/>
    <col min="13258" max="13258" width="6.5703125" style="1" customWidth="1"/>
    <col min="13259" max="13259" width="7.5703125" style="1" bestFit="1" customWidth="1"/>
    <col min="13260" max="13264" width="13.28515625" style="1" customWidth="1"/>
    <col min="13265" max="13265" width="14.5703125" style="1" customWidth="1"/>
    <col min="13266" max="13266" width="14.85546875" style="1" customWidth="1"/>
    <col min="13267" max="13267" width="13.7109375" style="1" bestFit="1" customWidth="1"/>
    <col min="13268" max="13268" width="15.7109375" style="1" bestFit="1" customWidth="1"/>
    <col min="13269" max="13269" width="10.5703125" style="1" customWidth="1"/>
    <col min="13270" max="13270" width="8" style="1" customWidth="1"/>
    <col min="13271" max="13511" width="9.140625" style="1"/>
    <col min="13512" max="13512" width="3.85546875" style="1" customWidth="1"/>
    <col min="13513" max="13513" width="19.85546875" style="1" customWidth="1"/>
    <col min="13514" max="13514" width="6.5703125" style="1" customWidth="1"/>
    <col min="13515" max="13515" width="7.5703125" style="1" bestFit="1" customWidth="1"/>
    <col min="13516" max="13520" width="13.28515625" style="1" customWidth="1"/>
    <col min="13521" max="13521" width="14.5703125" style="1" customWidth="1"/>
    <col min="13522" max="13522" width="14.85546875" style="1" customWidth="1"/>
    <col min="13523" max="13523" width="13.7109375" style="1" bestFit="1" customWidth="1"/>
    <col min="13524" max="13524" width="15.7109375" style="1" bestFit="1" customWidth="1"/>
    <col min="13525" max="13525" width="10.5703125" style="1" customWidth="1"/>
    <col min="13526" max="13526" width="8" style="1" customWidth="1"/>
    <col min="13527" max="13767" width="9.140625" style="1"/>
    <col min="13768" max="13768" width="3.85546875" style="1" customWidth="1"/>
    <col min="13769" max="13769" width="19.85546875" style="1" customWidth="1"/>
    <col min="13770" max="13770" width="6.5703125" style="1" customWidth="1"/>
    <col min="13771" max="13771" width="7.5703125" style="1" bestFit="1" customWidth="1"/>
    <col min="13772" max="13776" width="13.28515625" style="1" customWidth="1"/>
    <col min="13777" max="13777" width="14.5703125" style="1" customWidth="1"/>
    <col min="13778" max="13778" width="14.85546875" style="1" customWidth="1"/>
    <col min="13779" max="13779" width="13.7109375" style="1" bestFit="1" customWidth="1"/>
    <col min="13780" max="13780" width="15.7109375" style="1" bestFit="1" customWidth="1"/>
    <col min="13781" max="13781" width="10.5703125" style="1" customWidth="1"/>
    <col min="13782" max="13782" width="8" style="1" customWidth="1"/>
    <col min="13783" max="14023" width="9.140625" style="1"/>
    <col min="14024" max="14024" width="3.85546875" style="1" customWidth="1"/>
    <col min="14025" max="14025" width="19.85546875" style="1" customWidth="1"/>
    <col min="14026" max="14026" width="6.5703125" style="1" customWidth="1"/>
    <col min="14027" max="14027" width="7.5703125" style="1" bestFit="1" customWidth="1"/>
    <col min="14028" max="14032" width="13.28515625" style="1" customWidth="1"/>
    <col min="14033" max="14033" width="14.5703125" style="1" customWidth="1"/>
    <col min="14034" max="14034" width="14.85546875" style="1" customWidth="1"/>
    <col min="14035" max="14035" width="13.7109375" style="1" bestFit="1" customWidth="1"/>
    <col min="14036" max="14036" width="15.7109375" style="1" bestFit="1" customWidth="1"/>
    <col min="14037" max="14037" width="10.5703125" style="1" customWidth="1"/>
    <col min="14038" max="14038" width="8" style="1" customWidth="1"/>
    <col min="14039" max="14279" width="9.140625" style="1"/>
    <col min="14280" max="14280" width="3.85546875" style="1" customWidth="1"/>
    <col min="14281" max="14281" width="19.85546875" style="1" customWidth="1"/>
    <col min="14282" max="14282" width="6.5703125" style="1" customWidth="1"/>
    <col min="14283" max="14283" width="7.5703125" style="1" bestFit="1" customWidth="1"/>
    <col min="14284" max="14288" width="13.28515625" style="1" customWidth="1"/>
    <col min="14289" max="14289" width="14.5703125" style="1" customWidth="1"/>
    <col min="14290" max="14290" width="14.85546875" style="1" customWidth="1"/>
    <col min="14291" max="14291" width="13.7109375" style="1" bestFit="1" customWidth="1"/>
    <col min="14292" max="14292" width="15.7109375" style="1" bestFit="1" customWidth="1"/>
    <col min="14293" max="14293" width="10.5703125" style="1" customWidth="1"/>
    <col min="14294" max="14294" width="8" style="1" customWidth="1"/>
    <col min="14295" max="14535" width="9.140625" style="1"/>
    <col min="14536" max="14536" width="3.85546875" style="1" customWidth="1"/>
    <col min="14537" max="14537" width="19.85546875" style="1" customWidth="1"/>
    <col min="14538" max="14538" width="6.5703125" style="1" customWidth="1"/>
    <col min="14539" max="14539" width="7.5703125" style="1" bestFit="1" customWidth="1"/>
    <col min="14540" max="14544" width="13.28515625" style="1" customWidth="1"/>
    <col min="14545" max="14545" width="14.5703125" style="1" customWidth="1"/>
    <col min="14546" max="14546" width="14.85546875" style="1" customWidth="1"/>
    <col min="14547" max="14547" width="13.7109375" style="1" bestFit="1" customWidth="1"/>
    <col min="14548" max="14548" width="15.7109375" style="1" bestFit="1" customWidth="1"/>
    <col min="14549" max="14549" width="10.5703125" style="1" customWidth="1"/>
    <col min="14550" max="14550" width="8" style="1" customWidth="1"/>
    <col min="14551" max="14791" width="9.140625" style="1"/>
    <col min="14792" max="14792" width="3.85546875" style="1" customWidth="1"/>
    <col min="14793" max="14793" width="19.85546875" style="1" customWidth="1"/>
    <col min="14794" max="14794" width="6.5703125" style="1" customWidth="1"/>
    <col min="14795" max="14795" width="7.5703125" style="1" bestFit="1" customWidth="1"/>
    <col min="14796" max="14800" width="13.28515625" style="1" customWidth="1"/>
    <col min="14801" max="14801" width="14.5703125" style="1" customWidth="1"/>
    <col min="14802" max="14802" width="14.85546875" style="1" customWidth="1"/>
    <col min="14803" max="14803" width="13.7109375" style="1" bestFit="1" customWidth="1"/>
    <col min="14804" max="14804" width="15.7109375" style="1" bestFit="1" customWidth="1"/>
    <col min="14805" max="14805" width="10.5703125" style="1" customWidth="1"/>
    <col min="14806" max="14806" width="8" style="1" customWidth="1"/>
    <col min="14807" max="15047" width="9.140625" style="1"/>
    <col min="15048" max="15048" width="3.85546875" style="1" customWidth="1"/>
    <col min="15049" max="15049" width="19.85546875" style="1" customWidth="1"/>
    <col min="15050" max="15050" width="6.5703125" style="1" customWidth="1"/>
    <col min="15051" max="15051" width="7.5703125" style="1" bestFit="1" customWidth="1"/>
    <col min="15052" max="15056" width="13.28515625" style="1" customWidth="1"/>
    <col min="15057" max="15057" width="14.5703125" style="1" customWidth="1"/>
    <col min="15058" max="15058" width="14.85546875" style="1" customWidth="1"/>
    <col min="15059" max="15059" width="13.7109375" style="1" bestFit="1" customWidth="1"/>
    <col min="15060" max="15060" width="15.7109375" style="1" bestFit="1" customWidth="1"/>
    <col min="15061" max="15061" width="10.5703125" style="1" customWidth="1"/>
    <col min="15062" max="15062" width="8" style="1" customWidth="1"/>
    <col min="15063" max="15303" width="9.140625" style="1"/>
    <col min="15304" max="15304" width="3.85546875" style="1" customWidth="1"/>
    <col min="15305" max="15305" width="19.85546875" style="1" customWidth="1"/>
    <col min="15306" max="15306" width="6.5703125" style="1" customWidth="1"/>
    <col min="15307" max="15307" width="7.5703125" style="1" bestFit="1" customWidth="1"/>
    <col min="15308" max="15312" width="13.28515625" style="1" customWidth="1"/>
    <col min="15313" max="15313" width="14.5703125" style="1" customWidth="1"/>
    <col min="15314" max="15314" width="14.85546875" style="1" customWidth="1"/>
    <col min="15315" max="15315" width="13.7109375" style="1" bestFit="1" customWidth="1"/>
    <col min="15316" max="15316" width="15.7109375" style="1" bestFit="1" customWidth="1"/>
    <col min="15317" max="15317" width="10.5703125" style="1" customWidth="1"/>
    <col min="15318" max="15318" width="8" style="1" customWidth="1"/>
    <col min="15319" max="15559" width="9.140625" style="1"/>
    <col min="15560" max="15560" width="3.85546875" style="1" customWidth="1"/>
    <col min="15561" max="15561" width="19.85546875" style="1" customWidth="1"/>
    <col min="15562" max="15562" width="6.5703125" style="1" customWidth="1"/>
    <col min="15563" max="15563" width="7.5703125" style="1" bestFit="1" customWidth="1"/>
    <col min="15564" max="15568" width="13.28515625" style="1" customWidth="1"/>
    <col min="15569" max="15569" width="14.5703125" style="1" customWidth="1"/>
    <col min="15570" max="15570" width="14.85546875" style="1" customWidth="1"/>
    <col min="15571" max="15571" width="13.7109375" style="1" bestFit="1" customWidth="1"/>
    <col min="15572" max="15572" width="15.7109375" style="1" bestFit="1" customWidth="1"/>
    <col min="15573" max="15573" width="10.5703125" style="1" customWidth="1"/>
    <col min="15574" max="15574" width="8" style="1" customWidth="1"/>
    <col min="15575" max="15815" width="9.140625" style="1"/>
    <col min="15816" max="15816" width="3.85546875" style="1" customWidth="1"/>
    <col min="15817" max="15817" width="19.85546875" style="1" customWidth="1"/>
    <col min="15818" max="15818" width="6.5703125" style="1" customWidth="1"/>
    <col min="15819" max="15819" width="7.5703125" style="1" bestFit="1" customWidth="1"/>
    <col min="15820" max="15824" width="13.28515625" style="1" customWidth="1"/>
    <col min="15825" max="15825" width="14.5703125" style="1" customWidth="1"/>
    <col min="15826" max="15826" width="14.85546875" style="1" customWidth="1"/>
    <col min="15827" max="15827" width="13.7109375" style="1" bestFit="1" customWidth="1"/>
    <col min="15828" max="15828" width="15.7109375" style="1" bestFit="1" customWidth="1"/>
    <col min="15829" max="15829" width="10.5703125" style="1" customWidth="1"/>
    <col min="15830" max="15830" width="8" style="1" customWidth="1"/>
    <col min="15831" max="16071" width="9.140625" style="1"/>
    <col min="16072" max="16072" width="3.85546875" style="1" customWidth="1"/>
    <col min="16073" max="16073" width="19.85546875" style="1" customWidth="1"/>
    <col min="16074" max="16074" width="6.5703125" style="1" customWidth="1"/>
    <col min="16075" max="16075" width="7.5703125" style="1" bestFit="1" customWidth="1"/>
    <col min="16076" max="16080" width="13.28515625" style="1" customWidth="1"/>
    <col min="16081" max="16081" width="14.5703125" style="1" customWidth="1"/>
    <col min="16082" max="16082" width="14.85546875" style="1" customWidth="1"/>
    <col min="16083" max="16083" width="13.7109375" style="1" bestFit="1" customWidth="1"/>
    <col min="16084" max="16084" width="15.7109375" style="1" bestFit="1" customWidth="1"/>
    <col min="16085" max="16085" width="10.5703125" style="1" customWidth="1"/>
    <col min="16086" max="16086" width="8" style="1" customWidth="1"/>
    <col min="16087" max="16384" width="9.140625" style="1"/>
  </cols>
  <sheetData>
    <row r="1" spans="1:14" ht="15" customHeight="1" x14ac:dyDescent="0.25">
      <c r="A1" s="215" t="s">
        <v>138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3" spans="1:14" ht="21.75" customHeight="1" x14ac:dyDescent="0.25">
      <c r="A3" s="216" t="s">
        <v>139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</row>
    <row r="4" spans="1:14" ht="6" customHeight="1" x14ac:dyDescent="0.25"/>
    <row r="5" spans="1:14" ht="19.5" hidden="1" customHeight="1" x14ac:dyDescent="0.25">
      <c r="A5" s="2" t="s">
        <v>2</v>
      </c>
    </row>
    <row r="6" spans="1:14" ht="33.75" hidden="1" customHeight="1" x14ac:dyDescent="0.25">
      <c r="A6" s="217" t="s">
        <v>34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</row>
    <row r="7" spans="1:14" ht="6" hidden="1" customHeight="1" x14ac:dyDescent="0.25"/>
    <row r="8" spans="1:14" ht="15" hidden="1" customHeight="1" x14ac:dyDescent="0.25">
      <c r="A8" s="2" t="s">
        <v>4</v>
      </c>
    </row>
    <row r="9" spans="1:14" ht="17.25" hidden="1" customHeight="1" x14ac:dyDescent="0.25">
      <c r="A9" s="218" t="s">
        <v>5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</row>
    <row r="10" spans="1:14" ht="10.5" customHeight="1" x14ac:dyDescent="0.25"/>
    <row r="11" spans="1:14" ht="61.5" customHeight="1" x14ac:dyDescent="0.25">
      <c r="A11" s="3" t="s">
        <v>6</v>
      </c>
      <c r="B11" s="3" t="s">
        <v>7</v>
      </c>
      <c r="C11" s="3" t="s">
        <v>8</v>
      </c>
      <c r="D11" s="3" t="s">
        <v>9</v>
      </c>
      <c r="E11" s="4" t="s">
        <v>140</v>
      </c>
      <c r="F11" s="4" t="s">
        <v>141</v>
      </c>
      <c r="G11" s="4" t="s">
        <v>142</v>
      </c>
      <c r="H11" s="3" t="s">
        <v>11</v>
      </c>
      <c r="I11" s="3" t="s">
        <v>12</v>
      </c>
      <c r="J11" s="3" t="s">
        <v>13</v>
      </c>
      <c r="K11" s="3" t="s">
        <v>14</v>
      </c>
    </row>
    <row r="12" spans="1:14" ht="54.75" customHeight="1" x14ac:dyDescent="0.25">
      <c r="A12" s="3">
        <v>1</v>
      </c>
      <c r="B12" s="3" t="s">
        <v>139</v>
      </c>
      <c r="C12" s="3" t="s">
        <v>15</v>
      </c>
      <c r="D12" s="3">
        <v>1</v>
      </c>
      <c r="E12" s="5">
        <v>135</v>
      </c>
      <c r="F12" s="5">
        <v>110</v>
      </c>
      <c r="G12" s="5">
        <v>190</v>
      </c>
      <c r="H12" s="6">
        <f>ROUND((AVERAGE(E12:G12)),2)</f>
        <v>145</v>
      </c>
      <c r="I12" s="6">
        <f>SQRT(SUM((POWER(E12-H12,2)),(POWER(G12-H12,2)),(POWER(F12-H12,2)))/(COLUMNS(E12:G12)-1))</f>
        <v>40.926763859362246</v>
      </c>
      <c r="J12" s="6">
        <f>I12/H12*100</f>
        <v>28.225354385767066</v>
      </c>
      <c r="K12" s="6">
        <f>H12*D12</f>
        <v>145</v>
      </c>
      <c r="L12" s="7"/>
      <c r="M12" s="8"/>
      <c r="N12" s="92"/>
    </row>
    <row r="13" spans="1:14" ht="25.5" customHeight="1" x14ac:dyDescent="0.25">
      <c r="A13" s="219" t="s">
        <v>16</v>
      </c>
      <c r="B13" s="220"/>
      <c r="C13" s="220"/>
      <c r="D13" s="220"/>
      <c r="E13" s="220"/>
      <c r="F13" s="220"/>
      <c r="G13" s="220"/>
      <c r="H13" s="220"/>
      <c r="I13" s="220"/>
      <c r="J13" s="221"/>
      <c r="K13" s="10">
        <f>SUM(K12:K12)</f>
        <v>145</v>
      </c>
      <c r="M13" s="11"/>
      <c r="N13" s="12"/>
    </row>
    <row r="14" spans="1:14" ht="15" customHeight="1" x14ac:dyDescent="0.25">
      <c r="A14" s="13"/>
      <c r="C14" s="13"/>
      <c r="D14" s="13"/>
      <c r="E14" s="13"/>
      <c r="F14" s="13"/>
      <c r="G14" s="13"/>
      <c r="H14" s="13"/>
      <c r="I14" s="13"/>
      <c r="J14" s="13"/>
      <c r="K14" s="13"/>
      <c r="L14" s="14"/>
      <c r="N14" s="7"/>
    </row>
    <row r="15" spans="1:14" ht="23.25" hidden="1" customHeight="1" x14ac:dyDescent="0.25">
      <c r="A15" s="218" t="s">
        <v>41</v>
      </c>
      <c r="B15" s="218"/>
      <c r="C15" s="218"/>
      <c r="D15" s="218"/>
      <c r="E15" s="218"/>
      <c r="F15" s="218"/>
      <c r="G15" s="218"/>
      <c r="H15" s="218"/>
      <c r="I15" s="218"/>
      <c r="J15" s="218"/>
      <c r="K15" s="218"/>
      <c r="L15" s="218"/>
      <c r="N15" s="7"/>
    </row>
    <row r="16" spans="1:14" s="18" customFormat="1" ht="18.75" customHeight="1" x14ac:dyDescent="0.3">
      <c r="A16" s="93"/>
      <c r="B16" s="16" t="s">
        <v>18</v>
      </c>
      <c r="C16" s="93"/>
      <c r="D16" s="93"/>
      <c r="E16" s="93"/>
      <c r="F16" s="93"/>
      <c r="G16" s="93"/>
      <c r="H16" s="17"/>
      <c r="I16" s="93"/>
      <c r="K16" s="19"/>
      <c r="L16" s="20"/>
    </row>
    <row r="17" spans="2:12" ht="38.25" customHeight="1" x14ac:dyDescent="0.3">
      <c r="B17" s="21" t="s">
        <v>19</v>
      </c>
      <c r="C17" s="21"/>
      <c r="E17" s="8"/>
      <c r="F17" s="8"/>
      <c r="G17" s="8"/>
      <c r="H17" s="22"/>
    </row>
    <row r="18" spans="2:12" ht="21" customHeight="1" x14ac:dyDescent="0.3">
      <c r="B18" s="23" t="s">
        <v>143</v>
      </c>
      <c r="C18" s="24"/>
      <c r="H18" s="7"/>
    </row>
    <row r="19" spans="2:12" ht="15" customHeight="1" x14ac:dyDescent="0.25">
      <c r="B19" s="25"/>
    </row>
    <row r="20" spans="2:12" ht="35.25" customHeight="1" x14ac:dyDescent="0.3">
      <c r="B20" s="21" t="s">
        <v>21</v>
      </c>
      <c r="C20" s="21"/>
    </row>
    <row r="21" spans="2:12" ht="21.75" customHeight="1" x14ac:dyDescent="0.3">
      <c r="B21" s="23" t="s">
        <v>22</v>
      </c>
      <c r="C21" s="24"/>
    </row>
    <row r="22" spans="2:12" ht="28.5" customHeight="1" x14ac:dyDescent="0.25"/>
    <row r="23" spans="2:12" ht="20.25" x14ac:dyDescent="0.25">
      <c r="B23" s="35"/>
      <c r="C23" s="26"/>
      <c r="J23" s="94"/>
      <c r="K23" s="94"/>
      <c r="L23" s="94" t="s">
        <v>24</v>
      </c>
    </row>
    <row r="24" spans="2:12" ht="37.5" customHeight="1" x14ac:dyDescent="0.3">
      <c r="B24" s="21" t="s">
        <v>144</v>
      </c>
      <c r="C24" s="21"/>
      <c r="I24" s="18"/>
      <c r="J24" s="36"/>
      <c r="K24" s="36"/>
      <c r="L24" s="36">
        <f ca="1">TODAY()</f>
        <v>46188</v>
      </c>
    </row>
    <row r="25" spans="2:12" ht="23.25" customHeight="1" x14ac:dyDescent="0.3">
      <c r="B25" s="23" t="s">
        <v>145</v>
      </c>
      <c r="C25" s="24"/>
      <c r="I25" s="37"/>
      <c r="J25" s="37"/>
      <c r="K25" s="37"/>
      <c r="L25" s="38" t="s">
        <v>26</v>
      </c>
    </row>
    <row r="26" spans="2:12" ht="17.25" customHeight="1" x14ac:dyDescent="0.25"/>
    <row r="27" spans="2:12" x14ac:dyDescent="0.25">
      <c r="B27" s="212"/>
      <c r="C27" s="213"/>
    </row>
    <row r="28" spans="2:12" ht="22.5" customHeight="1" x14ac:dyDescent="0.25">
      <c r="B28" s="213"/>
      <c r="C28" s="213"/>
      <c r="H28" s="29"/>
    </row>
    <row r="29" spans="2:12" ht="16.5" customHeight="1" x14ac:dyDescent="0.3">
      <c r="B29" s="31"/>
      <c r="C29" s="24"/>
    </row>
  </sheetData>
  <mergeCells count="7">
    <mergeCell ref="B27:C28"/>
    <mergeCell ref="A1:K1"/>
    <mergeCell ref="A3:K3"/>
    <mergeCell ref="A6:K6"/>
    <mergeCell ref="A9:K9"/>
    <mergeCell ref="A13:J13"/>
    <mergeCell ref="A15:L15"/>
  </mergeCells>
  <pageMargins left="0.7" right="0.7" top="0.75" bottom="0.75" header="0.3" footer="0.3"/>
  <pageSetup paperSize="9" scale="5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"/>
  <sheetViews>
    <sheetView workbookViewId="0">
      <selection activeCell="G13" sqref="G13"/>
    </sheetView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R30"/>
  <sheetViews>
    <sheetView zoomScale="70" zoomScaleNormal="70" workbookViewId="0">
      <selection activeCell="G13" sqref="G13"/>
    </sheetView>
  </sheetViews>
  <sheetFormatPr defaultRowHeight="15.75" x14ac:dyDescent="0.25"/>
  <cols>
    <col min="1" max="1" width="5.7109375" style="1" customWidth="1"/>
    <col min="2" max="2" width="65.42578125" style="1" customWidth="1"/>
    <col min="3" max="3" width="11.5703125" style="1" customWidth="1"/>
    <col min="4" max="4" width="12.5703125" style="1" customWidth="1"/>
    <col min="5" max="7" width="31" style="1" customWidth="1"/>
    <col min="8" max="8" width="15" style="1" customWidth="1"/>
    <col min="9" max="10" width="23.42578125" style="1" customWidth="1"/>
    <col min="11" max="11" width="25.5703125" style="1" customWidth="1"/>
    <col min="12" max="12" width="16.28515625" style="1" customWidth="1"/>
    <col min="13" max="13" width="18.140625" style="1" customWidth="1"/>
    <col min="14" max="14" width="22.85546875" style="1" customWidth="1"/>
    <col min="15" max="15" width="11.85546875" style="1" customWidth="1"/>
    <col min="16" max="16" width="12.7109375" style="1" customWidth="1"/>
    <col min="17" max="17" width="12.5703125" style="1" customWidth="1"/>
    <col min="18" max="18" width="11.140625" style="1" bestFit="1" customWidth="1"/>
    <col min="19" max="200" width="9.140625" style="1"/>
    <col min="201" max="201" width="3.85546875" style="1" customWidth="1"/>
    <col min="202" max="202" width="19.85546875" style="1" customWidth="1"/>
    <col min="203" max="203" width="6.5703125" style="1" customWidth="1"/>
    <col min="204" max="204" width="7.5703125" style="1" bestFit="1" customWidth="1"/>
    <col min="205" max="209" width="13.28515625" style="1" customWidth="1"/>
    <col min="210" max="210" width="14.5703125" style="1" customWidth="1"/>
    <col min="211" max="211" width="14.85546875" style="1" customWidth="1"/>
    <col min="212" max="212" width="13.7109375" style="1" bestFit="1" customWidth="1"/>
    <col min="213" max="213" width="15.7109375" style="1" bestFit="1" customWidth="1"/>
    <col min="214" max="214" width="10.5703125" style="1" customWidth="1"/>
    <col min="215" max="215" width="8" style="1" customWidth="1"/>
    <col min="216" max="452" width="9.140625" style="1"/>
    <col min="453" max="453" width="3.85546875" style="1" customWidth="1"/>
    <col min="454" max="454" width="19.85546875" style="1" customWidth="1"/>
    <col min="455" max="455" width="6.5703125" style="1" customWidth="1"/>
    <col min="456" max="456" width="7.5703125" style="1" bestFit="1" customWidth="1"/>
    <col min="457" max="461" width="13.28515625" style="1" customWidth="1"/>
    <col min="462" max="462" width="14.5703125" style="1" customWidth="1"/>
    <col min="463" max="463" width="14.85546875" style="1" customWidth="1"/>
    <col min="464" max="464" width="13.7109375" style="1" bestFit="1" customWidth="1"/>
    <col min="465" max="465" width="15.7109375" style="1" bestFit="1" customWidth="1"/>
    <col min="466" max="466" width="10.5703125" style="1" customWidth="1"/>
    <col min="467" max="467" width="8" style="1" customWidth="1"/>
    <col min="468" max="708" width="9.140625" style="1"/>
    <col min="709" max="709" width="3.85546875" style="1" customWidth="1"/>
    <col min="710" max="710" width="19.85546875" style="1" customWidth="1"/>
    <col min="711" max="711" width="6.5703125" style="1" customWidth="1"/>
    <col min="712" max="712" width="7.5703125" style="1" bestFit="1" customWidth="1"/>
    <col min="713" max="717" width="13.28515625" style="1" customWidth="1"/>
    <col min="718" max="718" width="14.5703125" style="1" customWidth="1"/>
    <col min="719" max="719" width="14.85546875" style="1" customWidth="1"/>
    <col min="720" max="720" width="13.7109375" style="1" bestFit="1" customWidth="1"/>
    <col min="721" max="721" width="15.7109375" style="1" bestFit="1" customWidth="1"/>
    <col min="722" max="722" width="10.5703125" style="1" customWidth="1"/>
    <col min="723" max="723" width="8" style="1" customWidth="1"/>
    <col min="724" max="964" width="9.140625" style="1"/>
    <col min="965" max="965" width="3.85546875" style="1" customWidth="1"/>
    <col min="966" max="966" width="19.85546875" style="1" customWidth="1"/>
    <col min="967" max="967" width="6.5703125" style="1" customWidth="1"/>
    <col min="968" max="968" width="7.5703125" style="1" bestFit="1" customWidth="1"/>
    <col min="969" max="973" width="13.28515625" style="1" customWidth="1"/>
    <col min="974" max="974" width="14.5703125" style="1" customWidth="1"/>
    <col min="975" max="975" width="14.85546875" style="1" customWidth="1"/>
    <col min="976" max="976" width="13.7109375" style="1" bestFit="1" customWidth="1"/>
    <col min="977" max="977" width="15.7109375" style="1" bestFit="1" customWidth="1"/>
    <col min="978" max="978" width="10.5703125" style="1" customWidth="1"/>
    <col min="979" max="979" width="8" style="1" customWidth="1"/>
    <col min="980" max="1220" width="9.140625" style="1"/>
    <col min="1221" max="1221" width="3.85546875" style="1" customWidth="1"/>
    <col min="1222" max="1222" width="19.85546875" style="1" customWidth="1"/>
    <col min="1223" max="1223" width="6.5703125" style="1" customWidth="1"/>
    <col min="1224" max="1224" width="7.5703125" style="1" bestFit="1" customWidth="1"/>
    <col min="1225" max="1229" width="13.28515625" style="1" customWidth="1"/>
    <col min="1230" max="1230" width="14.5703125" style="1" customWidth="1"/>
    <col min="1231" max="1231" width="14.85546875" style="1" customWidth="1"/>
    <col min="1232" max="1232" width="13.7109375" style="1" bestFit="1" customWidth="1"/>
    <col min="1233" max="1233" width="15.7109375" style="1" bestFit="1" customWidth="1"/>
    <col min="1234" max="1234" width="10.5703125" style="1" customWidth="1"/>
    <col min="1235" max="1235" width="8" style="1" customWidth="1"/>
    <col min="1236" max="1476" width="9.140625" style="1"/>
    <col min="1477" max="1477" width="3.85546875" style="1" customWidth="1"/>
    <col min="1478" max="1478" width="19.85546875" style="1" customWidth="1"/>
    <col min="1479" max="1479" width="6.5703125" style="1" customWidth="1"/>
    <col min="1480" max="1480" width="7.5703125" style="1" bestFit="1" customWidth="1"/>
    <col min="1481" max="1485" width="13.28515625" style="1" customWidth="1"/>
    <col min="1486" max="1486" width="14.5703125" style="1" customWidth="1"/>
    <col min="1487" max="1487" width="14.85546875" style="1" customWidth="1"/>
    <col min="1488" max="1488" width="13.7109375" style="1" bestFit="1" customWidth="1"/>
    <col min="1489" max="1489" width="15.7109375" style="1" bestFit="1" customWidth="1"/>
    <col min="1490" max="1490" width="10.5703125" style="1" customWidth="1"/>
    <col min="1491" max="1491" width="8" style="1" customWidth="1"/>
    <col min="1492" max="1732" width="9.140625" style="1"/>
    <col min="1733" max="1733" width="3.85546875" style="1" customWidth="1"/>
    <col min="1734" max="1734" width="19.85546875" style="1" customWidth="1"/>
    <col min="1735" max="1735" width="6.5703125" style="1" customWidth="1"/>
    <col min="1736" max="1736" width="7.5703125" style="1" bestFit="1" customWidth="1"/>
    <col min="1737" max="1741" width="13.28515625" style="1" customWidth="1"/>
    <col min="1742" max="1742" width="14.5703125" style="1" customWidth="1"/>
    <col min="1743" max="1743" width="14.85546875" style="1" customWidth="1"/>
    <col min="1744" max="1744" width="13.7109375" style="1" bestFit="1" customWidth="1"/>
    <col min="1745" max="1745" width="15.7109375" style="1" bestFit="1" customWidth="1"/>
    <col min="1746" max="1746" width="10.5703125" style="1" customWidth="1"/>
    <col min="1747" max="1747" width="8" style="1" customWidth="1"/>
    <col min="1748" max="1988" width="9.140625" style="1"/>
    <col min="1989" max="1989" width="3.85546875" style="1" customWidth="1"/>
    <col min="1990" max="1990" width="19.85546875" style="1" customWidth="1"/>
    <col min="1991" max="1991" width="6.5703125" style="1" customWidth="1"/>
    <col min="1992" max="1992" width="7.5703125" style="1" bestFit="1" customWidth="1"/>
    <col min="1993" max="1997" width="13.28515625" style="1" customWidth="1"/>
    <col min="1998" max="1998" width="14.5703125" style="1" customWidth="1"/>
    <col min="1999" max="1999" width="14.85546875" style="1" customWidth="1"/>
    <col min="2000" max="2000" width="13.7109375" style="1" bestFit="1" customWidth="1"/>
    <col min="2001" max="2001" width="15.7109375" style="1" bestFit="1" customWidth="1"/>
    <col min="2002" max="2002" width="10.5703125" style="1" customWidth="1"/>
    <col min="2003" max="2003" width="8" style="1" customWidth="1"/>
    <col min="2004" max="2244" width="9.140625" style="1"/>
    <col min="2245" max="2245" width="3.85546875" style="1" customWidth="1"/>
    <col min="2246" max="2246" width="19.85546875" style="1" customWidth="1"/>
    <col min="2247" max="2247" width="6.5703125" style="1" customWidth="1"/>
    <col min="2248" max="2248" width="7.5703125" style="1" bestFit="1" customWidth="1"/>
    <col min="2249" max="2253" width="13.28515625" style="1" customWidth="1"/>
    <col min="2254" max="2254" width="14.5703125" style="1" customWidth="1"/>
    <col min="2255" max="2255" width="14.85546875" style="1" customWidth="1"/>
    <col min="2256" max="2256" width="13.7109375" style="1" bestFit="1" customWidth="1"/>
    <col min="2257" max="2257" width="15.7109375" style="1" bestFit="1" customWidth="1"/>
    <col min="2258" max="2258" width="10.5703125" style="1" customWidth="1"/>
    <col min="2259" max="2259" width="8" style="1" customWidth="1"/>
    <col min="2260" max="2500" width="9.140625" style="1"/>
    <col min="2501" max="2501" width="3.85546875" style="1" customWidth="1"/>
    <col min="2502" max="2502" width="19.85546875" style="1" customWidth="1"/>
    <col min="2503" max="2503" width="6.5703125" style="1" customWidth="1"/>
    <col min="2504" max="2504" width="7.5703125" style="1" bestFit="1" customWidth="1"/>
    <col min="2505" max="2509" width="13.28515625" style="1" customWidth="1"/>
    <col min="2510" max="2510" width="14.5703125" style="1" customWidth="1"/>
    <col min="2511" max="2511" width="14.85546875" style="1" customWidth="1"/>
    <col min="2512" max="2512" width="13.7109375" style="1" bestFit="1" customWidth="1"/>
    <col min="2513" max="2513" width="15.7109375" style="1" bestFit="1" customWidth="1"/>
    <col min="2514" max="2514" width="10.5703125" style="1" customWidth="1"/>
    <col min="2515" max="2515" width="8" style="1" customWidth="1"/>
    <col min="2516" max="2756" width="9.140625" style="1"/>
    <col min="2757" max="2757" width="3.85546875" style="1" customWidth="1"/>
    <col min="2758" max="2758" width="19.85546875" style="1" customWidth="1"/>
    <col min="2759" max="2759" width="6.5703125" style="1" customWidth="1"/>
    <col min="2760" max="2760" width="7.5703125" style="1" bestFit="1" customWidth="1"/>
    <col min="2761" max="2765" width="13.28515625" style="1" customWidth="1"/>
    <col min="2766" max="2766" width="14.5703125" style="1" customWidth="1"/>
    <col min="2767" max="2767" width="14.85546875" style="1" customWidth="1"/>
    <col min="2768" max="2768" width="13.7109375" style="1" bestFit="1" customWidth="1"/>
    <col min="2769" max="2769" width="15.7109375" style="1" bestFit="1" customWidth="1"/>
    <col min="2770" max="2770" width="10.5703125" style="1" customWidth="1"/>
    <col min="2771" max="2771" width="8" style="1" customWidth="1"/>
    <col min="2772" max="3012" width="9.140625" style="1"/>
    <col min="3013" max="3013" width="3.85546875" style="1" customWidth="1"/>
    <col min="3014" max="3014" width="19.85546875" style="1" customWidth="1"/>
    <col min="3015" max="3015" width="6.5703125" style="1" customWidth="1"/>
    <col min="3016" max="3016" width="7.5703125" style="1" bestFit="1" customWidth="1"/>
    <col min="3017" max="3021" width="13.28515625" style="1" customWidth="1"/>
    <col min="3022" max="3022" width="14.5703125" style="1" customWidth="1"/>
    <col min="3023" max="3023" width="14.85546875" style="1" customWidth="1"/>
    <col min="3024" max="3024" width="13.7109375" style="1" bestFit="1" customWidth="1"/>
    <col min="3025" max="3025" width="15.7109375" style="1" bestFit="1" customWidth="1"/>
    <col min="3026" max="3026" width="10.5703125" style="1" customWidth="1"/>
    <col min="3027" max="3027" width="8" style="1" customWidth="1"/>
    <col min="3028" max="3268" width="9.140625" style="1"/>
    <col min="3269" max="3269" width="3.85546875" style="1" customWidth="1"/>
    <col min="3270" max="3270" width="19.85546875" style="1" customWidth="1"/>
    <col min="3271" max="3271" width="6.5703125" style="1" customWidth="1"/>
    <col min="3272" max="3272" width="7.5703125" style="1" bestFit="1" customWidth="1"/>
    <col min="3273" max="3277" width="13.28515625" style="1" customWidth="1"/>
    <col min="3278" max="3278" width="14.5703125" style="1" customWidth="1"/>
    <col min="3279" max="3279" width="14.85546875" style="1" customWidth="1"/>
    <col min="3280" max="3280" width="13.7109375" style="1" bestFit="1" customWidth="1"/>
    <col min="3281" max="3281" width="15.7109375" style="1" bestFit="1" customWidth="1"/>
    <col min="3282" max="3282" width="10.5703125" style="1" customWidth="1"/>
    <col min="3283" max="3283" width="8" style="1" customWidth="1"/>
    <col min="3284" max="3524" width="9.140625" style="1"/>
    <col min="3525" max="3525" width="3.85546875" style="1" customWidth="1"/>
    <col min="3526" max="3526" width="19.85546875" style="1" customWidth="1"/>
    <col min="3527" max="3527" width="6.5703125" style="1" customWidth="1"/>
    <col min="3528" max="3528" width="7.5703125" style="1" bestFit="1" customWidth="1"/>
    <col min="3529" max="3533" width="13.28515625" style="1" customWidth="1"/>
    <col min="3534" max="3534" width="14.5703125" style="1" customWidth="1"/>
    <col min="3535" max="3535" width="14.85546875" style="1" customWidth="1"/>
    <col min="3536" max="3536" width="13.7109375" style="1" bestFit="1" customWidth="1"/>
    <col min="3537" max="3537" width="15.7109375" style="1" bestFit="1" customWidth="1"/>
    <col min="3538" max="3538" width="10.5703125" style="1" customWidth="1"/>
    <col min="3539" max="3539" width="8" style="1" customWidth="1"/>
    <col min="3540" max="3780" width="9.140625" style="1"/>
    <col min="3781" max="3781" width="3.85546875" style="1" customWidth="1"/>
    <col min="3782" max="3782" width="19.85546875" style="1" customWidth="1"/>
    <col min="3783" max="3783" width="6.5703125" style="1" customWidth="1"/>
    <col min="3784" max="3784" width="7.5703125" style="1" bestFit="1" customWidth="1"/>
    <col min="3785" max="3789" width="13.28515625" style="1" customWidth="1"/>
    <col min="3790" max="3790" width="14.5703125" style="1" customWidth="1"/>
    <col min="3791" max="3791" width="14.85546875" style="1" customWidth="1"/>
    <col min="3792" max="3792" width="13.7109375" style="1" bestFit="1" customWidth="1"/>
    <col min="3793" max="3793" width="15.7109375" style="1" bestFit="1" customWidth="1"/>
    <col min="3794" max="3794" width="10.5703125" style="1" customWidth="1"/>
    <col min="3795" max="3795" width="8" style="1" customWidth="1"/>
    <col min="3796" max="4036" width="9.140625" style="1"/>
    <col min="4037" max="4037" width="3.85546875" style="1" customWidth="1"/>
    <col min="4038" max="4038" width="19.85546875" style="1" customWidth="1"/>
    <col min="4039" max="4039" width="6.5703125" style="1" customWidth="1"/>
    <col min="4040" max="4040" width="7.5703125" style="1" bestFit="1" customWidth="1"/>
    <col min="4041" max="4045" width="13.28515625" style="1" customWidth="1"/>
    <col min="4046" max="4046" width="14.5703125" style="1" customWidth="1"/>
    <col min="4047" max="4047" width="14.85546875" style="1" customWidth="1"/>
    <col min="4048" max="4048" width="13.7109375" style="1" bestFit="1" customWidth="1"/>
    <col min="4049" max="4049" width="15.7109375" style="1" bestFit="1" customWidth="1"/>
    <col min="4050" max="4050" width="10.5703125" style="1" customWidth="1"/>
    <col min="4051" max="4051" width="8" style="1" customWidth="1"/>
    <col min="4052" max="4292" width="9.140625" style="1"/>
    <col min="4293" max="4293" width="3.85546875" style="1" customWidth="1"/>
    <col min="4294" max="4294" width="19.85546875" style="1" customWidth="1"/>
    <col min="4295" max="4295" width="6.5703125" style="1" customWidth="1"/>
    <col min="4296" max="4296" width="7.5703125" style="1" bestFit="1" customWidth="1"/>
    <col min="4297" max="4301" width="13.28515625" style="1" customWidth="1"/>
    <col min="4302" max="4302" width="14.5703125" style="1" customWidth="1"/>
    <col min="4303" max="4303" width="14.85546875" style="1" customWidth="1"/>
    <col min="4304" max="4304" width="13.7109375" style="1" bestFit="1" customWidth="1"/>
    <col min="4305" max="4305" width="15.7109375" style="1" bestFit="1" customWidth="1"/>
    <col min="4306" max="4306" width="10.5703125" style="1" customWidth="1"/>
    <col min="4307" max="4307" width="8" style="1" customWidth="1"/>
    <col min="4308" max="4548" width="9.140625" style="1"/>
    <col min="4549" max="4549" width="3.85546875" style="1" customWidth="1"/>
    <col min="4550" max="4550" width="19.85546875" style="1" customWidth="1"/>
    <col min="4551" max="4551" width="6.5703125" style="1" customWidth="1"/>
    <col min="4552" max="4552" width="7.5703125" style="1" bestFit="1" customWidth="1"/>
    <col min="4553" max="4557" width="13.28515625" style="1" customWidth="1"/>
    <col min="4558" max="4558" width="14.5703125" style="1" customWidth="1"/>
    <col min="4559" max="4559" width="14.85546875" style="1" customWidth="1"/>
    <col min="4560" max="4560" width="13.7109375" style="1" bestFit="1" customWidth="1"/>
    <col min="4561" max="4561" width="15.7109375" style="1" bestFit="1" customWidth="1"/>
    <col min="4562" max="4562" width="10.5703125" style="1" customWidth="1"/>
    <col min="4563" max="4563" width="8" style="1" customWidth="1"/>
    <col min="4564" max="4804" width="9.140625" style="1"/>
    <col min="4805" max="4805" width="3.85546875" style="1" customWidth="1"/>
    <col min="4806" max="4806" width="19.85546875" style="1" customWidth="1"/>
    <col min="4807" max="4807" width="6.5703125" style="1" customWidth="1"/>
    <col min="4808" max="4808" width="7.5703125" style="1" bestFit="1" customWidth="1"/>
    <col min="4809" max="4813" width="13.28515625" style="1" customWidth="1"/>
    <col min="4814" max="4814" width="14.5703125" style="1" customWidth="1"/>
    <col min="4815" max="4815" width="14.85546875" style="1" customWidth="1"/>
    <col min="4816" max="4816" width="13.7109375" style="1" bestFit="1" customWidth="1"/>
    <col min="4817" max="4817" width="15.7109375" style="1" bestFit="1" customWidth="1"/>
    <col min="4818" max="4818" width="10.5703125" style="1" customWidth="1"/>
    <col min="4819" max="4819" width="8" style="1" customWidth="1"/>
    <col min="4820" max="5060" width="9.140625" style="1"/>
    <col min="5061" max="5061" width="3.85546875" style="1" customWidth="1"/>
    <col min="5062" max="5062" width="19.85546875" style="1" customWidth="1"/>
    <col min="5063" max="5063" width="6.5703125" style="1" customWidth="1"/>
    <col min="5064" max="5064" width="7.5703125" style="1" bestFit="1" customWidth="1"/>
    <col min="5065" max="5069" width="13.28515625" style="1" customWidth="1"/>
    <col min="5070" max="5070" width="14.5703125" style="1" customWidth="1"/>
    <col min="5071" max="5071" width="14.85546875" style="1" customWidth="1"/>
    <col min="5072" max="5072" width="13.7109375" style="1" bestFit="1" customWidth="1"/>
    <col min="5073" max="5073" width="15.7109375" style="1" bestFit="1" customWidth="1"/>
    <col min="5074" max="5074" width="10.5703125" style="1" customWidth="1"/>
    <col min="5075" max="5075" width="8" style="1" customWidth="1"/>
    <col min="5076" max="5316" width="9.140625" style="1"/>
    <col min="5317" max="5317" width="3.85546875" style="1" customWidth="1"/>
    <col min="5318" max="5318" width="19.85546875" style="1" customWidth="1"/>
    <col min="5319" max="5319" width="6.5703125" style="1" customWidth="1"/>
    <col min="5320" max="5320" width="7.5703125" style="1" bestFit="1" customWidth="1"/>
    <col min="5321" max="5325" width="13.28515625" style="1" customWidth="1"/>
    <col min="5326" max="5326" width="14.5703125" style="1" customWidth="1"/>
    <col min="5327" max="5327" width="14.85546875" style="1" customWidth="1"/>
    <col min="5328" max="5328" width="13.7109375" style="1" bestFit="1" customWidth="1"/>
    <col min="5329" max="5329" width="15.7109375" style="1" bestFit="1" customWidth="1"/>
    <col min="5330" max="5330" width="10.5703125" style="1" customWidth="1"/>
    <col min="5331" max="5331" width="8" style="1" customWidth="1"/>
    <col min="5332" max="5572" width="9.140625" style="1"/>
    <col min="5573" max="5573" width="3.85546875" style="1" customWidth="1"/>
    <col min="5574" max="5574" width="19.85546875" style="1" customWidth="1"/>
    <col min="5575" max="5575" width="6.5703125" style="1" customWidth="1"/>
    <col min="5576" max="5576" width="7.5703125" style="1" bestFit="1" customWidth="1"/>
    <col min="5577" max="5581" width="13.28515625" style="1" customWidth="1"/>
    <col min="5582" max="5582" width="14.5703125" style="1" customWidth="1"/>
    <col min="5583" max="5583" width="14.85546875" style="1" customWidth="1"/>
    <col min="5584" max="5584" width="13.7109375" style="1" bestFit="1" customWidth="1"/>
    <col min="5585" max="5585" width="15.7109375" style="1" bestFit="1" customWidth="1"/>
    <col min="5586" max="5586" width="10.5703125" style="1" customWidth="1"/>
    <col min="5587" max="5587" width="8" style="1" customWidth="1"/>
    <col min="5588" max="5828" width="9.140625" style="1"/>
    <col min="5829" max="5829" width="3.85546875" style="1" customWidth="1"/>
    <col min="5830" max="5830" width="19.85546875" style="1" customWidth="1"/>
    <col min="5831" max="5831" width="6.5703125" style="1" customWidth="1"/>
    <col min="5832" max="5832" width="7.5703125" style="1" bestFit="1" customWidth="1"/>
    <col min="5833" max="5837" width="13.28515625" style="1" customWidth="1"/>
    <col min="5838" max="5838" width="14.5703125" style="1" customWidth="1"/>
    <col min="5839" max="5839" width="14.85546875" style="1" customWidth="1"/>
    <col min="5840" max="5840" width="13.7109375" style="1" bestFit="1" customWidth="1"/>
    <col min="5841" max="5841" width="15.7109375" style="1" bestFit="1" customWidth="1"/>
    <col min="5842" max="5842" width="10.5703125" style="1" customWidth="1"/>
    <col min="5843" max="5843" width="8" style="1" customWidth="1"/>
    <col min="5844" max="6084" width="9.140625" style="1"/>
    <col min="6085" max="6085" width="3.85546875" style="1" customWidth="1"/>
    <col min="6086" max="6086" width="19.85546875" style="1" customWidth="1"/>
    <col min="6087" max="6087" width="6.5703125" style="1" customWidth="1"/>
    <col min="6088" max="6088" width="7.5703125" style="1" bestFit="1" customWidth="1"/>
    <col min="6089" max="6093" width="13.28515625" style="1" customWidth="1"/>
    <col min="6094" max="6094" width="14.5703125" style="1" customWidth="1"/>
    <col min="6095" max="6095" width="14.85546875" style="1" customWidth="1"/>
    <col min="6096" max="6096" width="13.7109375" style="1" bestFit="1" customWidth="1"/>
    <col min="6097" max="6097" width="15.7109375" style="1" bestFit="1" customWidth="1"/>
    <col min="6098" max="6098" width="10.5703125" style="1" customWidth="1"/>
    <col min="6099" max="6099" width="8" style="1" customWidth="1"/>
    <col min="6100" max="6340" width="9.140625" style="1"/>
    <col min="6341" max="6341" width="3.85546875" style="1" customWidth="1"/>
    <col min="6342" max="6342" width="19.85546875" style="1" customWidth="1"/>
    <col min="6343" max="6343" width="6.5703125" style="1" customWidth="1"/>
    <col min="6344" max="6344" width="7.5703125" style="1" bestFit="1" customWidth="1"/>
    <col min="6345" max="6349" width="13.28515625" style="1" customWidth="1"/>
    <col min="6350" max="6350" width="14.5703125" style="1" customWidth="1"/>
    <col min="6351" max="6351" width="14.85546875" style="1" customWidth="1"/>
    <col min="6352" max="6352" width="13.7109375" style="1" bestFit="1" customWidth="1"/>
    <col min="6353" max="6353" width="15.7109375" style="1" bestFit="1" customWidth="1"/>
    <col min="6354" max="6354" width="10.5703125" style="1" customWidth="1"/>
    <col min="6355" max="6355" width="8" style="1" customWidth="1"/>
    <col min="6356" max="6596" width="9.140625" style="1"/>
    <col min="6597" max="6597" width="3.85546875" style="1" customWidth="1"/>
    <col min="6598" max="6598" width="19.85546875" style="1" customWidth="1"/>
    <col min="6599" max="6599" width="6.5703125" style="1" customWidth="1"/>
    <col min="6600" max="6600" width="7.5703125" style="1" bestFit="1" customWidth="1"/>
    <col min="6601" max="6605" width="13.28515625" style="1" customWidth="1"/>
    <col min="6606" max="6606" width="14.5703125" style="1" customWidth="1"/>
    <col min="6607" max="6607" width="14.85546875" style="1" customWidth="1"/>
    <col min="6608" max="6608" width="13.7109375" style="1" bestFit="1" customWidth="1"/>
    <col min="6609" max="6609" width="15.7109375" style="1" bestFit="1" customWidth="1"/>
    <col min="6610" max="6610" width="10.5703125" style="1" customWidth="1"/>
    <col min="6611" max="6611" width="8" style="1" customWidth="1"/>
    <col min="6612" max="6852" width="9.140625" style="1"/>
    <col min="6853" max="6853" width="3.85546875" style="1" customWidth="1"/>
    <col min="6854" max="6854" width="19.85546875" style="1" customWidth="1"/>
    <col min="6855" max="6855" width="6.5703125" style="1" customWidth="1"/>
    <col min="6856" max="6856" width="7.5703125" style="1" bestFit="1" customWidth="1"/>
    <col min="6857" max="6861" width="13.28515625" style="1" customWidth="1"/>
    <col min="6862" max="6862" width="14.5703125" style="1" customWidth="1"/>
    <col min="6863" max="6863" width="14.85546875" style="1" customWidth="1"/>
    <col min="6864" max="6864" width="13.7109375" style="1" bestFit="1" customWidth="1"/>
    <col min="6865" max="6865" width="15.7109375" style="1" bestFit="1" customWidth="1"/>
    <col min="6866" max="6866" width="10.5703125" style="1" customWidth="1"/>
    <col min="6867" max="6867" width="8" style="1" customWidth="1"/>
    <col min="6868" max="7108" width="9.140625" style="1"/>
    <col min="7109" max="7109" width="3.85546875" style="1" customWidth="1"/>
    <col min="7110" max="7110" width="19.85546875" style="1" customWidth="1"/>
    <col min="7111" max="7111" width="6.5703125" style="1" customWidth="1"/>
    <col min="7112" max="7112" width="7.5703125" style="1" bestFit="1" customWidth="1"/>
    <col min="7113" max="7117" width="13.28515625" style="1" customWidth="1"/>
    <col min="7118" max="7118" width="14.5703125" style="1" customWidth="1"/>
    <col min="7119" max="7119" width="14.85546875" style="1" customWidth="1"/>
    <col min="7120" max="7120" width="13.7109375" style="1" bestFit="1" customWidth="1"/>
    <col min="7121" max="7121" width="15.7109375" style="1" bestFit="1" customWidth="1"/>
    <col min="7122" max="7122" width="10.5703125" style="1" customWidth="1"/>
    <col min="7123" max="7123" width="8" style="1" customWidth="1"/>
    <col min="7124" max="7364" width="9.140625" style="1"/>
    <col min="7365" max="7365" width="3.85546875" style="1" customWidth="1"/>
    <col min="7366" max="7366" width="19.85546875" style="1" customWidth="1"/>
    <col min="7367" max="7367" width="6.5703125" style="1" customWidth="1"/>
    <col min="7368" max="7368" width="7.5703125" style="1" bestFit="1" customWidth="1"/>
    <col min="7369" max="7373" width="13.28515625" style="1" customWidth="1"/>
    <col min="7374" max="7374" width="14.5703125" style="1" customWidth="1"/>
    <col min="7375" max="7375" width="14.85546875" style="1" customWidth="1"/>
    <col min="7376" max="7376" width="13.7109375" style="1" bestFit="1" customWidth="1"/>
    <col min="7377" max="7377" width="15.7109375" style="1" bestFit="1" customWidth="1"/>
    <col min="7378" max="7378" width="10.5703125" style="1" customWidth="1"/>
    <col min="7379" max="7379" width="8" style="1" customWidth="1"/>
    <col min="7380" max="7620" width="9.140625" style="1"/>
    <col min="7621" max="7621" width="3.85546875" style="1" customWidth="1"/>
    <col min="7622" max="7622" width="19.85546875" style="1" customWidth="1"/>
    <col min="7623" max="7623" width="6.5703125" style="1" customWidth="1"/>
    <col min="7624" max="7624" width="7.5703125" style="1" bestFit="1" customWidth="1"/>
    <col min="7625" max="7629" width="13.28515625" style="1" customWidth="1"/>
    <col min="7630" max="7630" width="14.5703125" style="1" customWidth="1"/>
    <col min="7631" max="7631" width="14.85546875" style="1" customWidth="1"/>
    <col min="7632" max="7632" width="13.7109375" style="1" bestFit="1" customWidth="1"/>
    <col min="7633" max="7633" width="15.7109375" style="1" bestFit="1" customWidth="1"/>
    <col min="7634" max="7634" width="10.5703125" style="1" customWidth="1"/>
    <col min="7635" max="7635" width="8" style="1" customWidth="1"/>
    <col min="7636" max="7876" width="9.140625" style="1"/>
    <col min="7877" max="7877" width="3.85546875" style="1" customWidth="1"/>
    <col min="7878" max="7878" width="19.85546875" style="1" customWidth="1"/>
    <col min="7879" max="7879" width="6.5703125" style="1" customWidth="1"/>
    <col min="7880" max="7880" width="7.5703125" style="1" bestFit="1" customWidth="1"/>
    <col min="7881" max="7885" width="13.28515625" style="1" customWidth="1"/>
    <col min="7886" max="7886" width="14.5703125" style="1" customWidth="1"/>
    <col min="7887" max="7887" width="14.85546875" style="1" customWidth="1"/>
    <col min="7888" max="7888" width="13.7109375" style="1" bestFit="1" customWidth="1"/>
    <col min="7889" max="7889" width="15.7109375" style="1" bestFit="1" customWidth="1"/>
    <col min="7890" max="7890" width="10.5703125" style="1" customWidth="1"/>
    <col min="7891" max="7891" width="8" style="1" customWidth="1"/>
    <col min="7892" max="8132" width="9.140625" style="1"/>
    <col min="8133" max="8133" width="3.85546875" style="1" customWidth="1"/>
    <col min="8134" max="8134" width="19.85546875" style="1" customWidth="1"/>
    <col min="8135" max="8135" width="6.5703125" style="1" customWidth="1"/>
    <col min="8136" max="8136" width="7.5703125" style="1" bestFit="1" customWidth="1"/>
    <col min="8137" max="8141" width="13.28515625" style="1" customWidth="1"/>
    <col min="8142" max="8142" width="14.5703125" style="1" customWidth="1"/>
    <col min="8143" max="8143" width="14.85546875" style="1" customWidth="1"/>
    <col min="8144" max="8144" width="13.7109375" style="1" bestFit="1" customWidth="1"/>
    <col min="8145" max="8145" width="15.7109375" style="1" bestFit="1" customWidth="1"/>
    <col min="8146" max="8146" width="10.5703125" style="1" customWidth="1"/>
    <col min="8147" max="8147" width="8" style="1" customWidth="1"/>
    <col min="8148" max="8388" width="9.140625" style="1"/>
    <col min="8389" max="8389" width="3.85546875" style="1" customWidth="1"/>
    <col min="8390" max="8390" width="19.85546875" style="1" customWidth="1"/>
    <col min="8391" max="8391" width="6.5703125" style="1" customWidth="1"/>
    <col min="8392" max="8392" width="7.5703125" style="1" bestFit="1" customWidth="1"/>
    <col min="8393" max="8397" width="13.28515625" style="1" customWidth="1"/>
    <col min="8398" max="8398" width="14.5703125" style="1" customWidth="1"/>
    <col min="8399" max="8399" width="14.85546875" style="1" customWidth="1"/>
    <col min="8400" max="8400" width="13.7109375" style="1" bestFit="1" customWidth="1"/>
    <col min="8401" max="8401" width="15.7109375" style="1" bestFit="1" customWidth="1"/>
    <col min="8402" max="8402" width="10.5703125" style="1" customWidth="1"/>
    <col min="8403" max="8403" width="8" style="1" customWidth="1"/>
    <col min="8404" max="8644" width="9.140625" style="1"/>
    <col min="8645" max="8645" width="3.85546875" style="1" customWidth="1"/>
    <col min="8646" max="8646" width="19.85546875" style="1" customWidth="1"/>
    <col min="8647" max="8647" width="6.5703125" style="1" customWidth="1"/>
    <col min="8648" max="8648" width="7.5703125" style="1" bestFit="1" customWidth="1"/>
    <col min="8649" max="8653" width="13.28515625" style="1" customWidth="1"/>
    <col min="8654" max="8654" width="14.5703125" style="1" customWidth="1"/>
    <col min="8655" max="8655" width="14.85546875" style="1" customWidth="1"/>
    <col min="8656" max="8656" width="13.7109375" style="1" bestFit="1" customWidth="1"/>
    <col min="8657" max="8657" width="15.7109375" style="1" bestFit="1" customWidth="1"/>
    <col min="8658" max="8658" width="10.5703125" style="1" customWidth="1"/>
    <col min="8659" max="8659" width="8" style="1" customWidth="1"/>
    <col min="8660" max="8900" width="9.140625" style="1"/>
    <col min="8901" max="8901" width="3.85546875" style="1" customWidth="1"/>
    <col min="8902" max="8902" width="19.85546875" style="1" customWidth="1"/>
    <col min="8903" max="8903" width="6.5703125" style="1" customWidth="1"/>
    <col min="8904" max="8904" width="7.5703125" style="1" bestFit="1" customWidth="1"/>
    <col min="8905" max="8909" width="13.28515625" style="1" customWidth="1"/>
    <col min="8910" max="8910" width="14.5703125" style="1" customWidth="1"/>
    <col min="8911" max="8911" width="14.85546875" style="1" customWidth="1"/>
    <col min="8912" max="8912" width="13.7109375" style="1" bestFit="1" customWidth="1"/>
    <col min="8913" max="8913" width="15.7109375" style="1" bestFit="1" customWidth="1"/>
    <col min="8914" max="8914" width="10.5703125" style="1" customWidth="1"/>
    <col min="8915" max="8915" width="8" style="1" customWidth="1"/>
    <col min="8916" max="9156" width="9.140625" style="1"/>
    <col min="9157" max="9157" width="3.85546875" style="1" customWidth="1"/>
    <col min="9158" max="9158" width="19.85546875" style="1" customWidth="1"/>
    <col min="9159" max="9159" width="6.5703125" style="1" customWidth="1"/>
    <col min="9160" max="9160" width="7.5703125" style="1" bestFit="1" customWidth="1"/>
    <col min="9161" max="9165" width="13.28515625" style="1" customWidth="1"/>
    <col min="9166" max="9166" width="14.5703125" style="1" customWidth="1"/>
    <col min="9167" max="9167" width="14.85546875" style="1" customWidth="1"/>
    <col min="9168" max="9168" width="13.7109375" style="1" bestFit="1" customWidth="1"/>
    <col min="9169" max="9169" width="15.7109375" style="1" bestFit="1" customWidth="1"/>
    <col min="9170" max="9170" width="10.5703125" style="1" customWidth="1"/>
    <col min="9171" max="9171" width="8" style="1" customWidth="1"/>
    <col min="9172" max="9412" width="9.140625" style="1"/>
    <col min="9413" max="9413" width="3.85546875" style="1" customWidth="1"/>
    <col min="9414" max="9414" width="19.85546875" style="1" customWidth="1"/>
    <col min="9415" max="9415" width="6.5703125" style="1" customWidth="1"/>
    <col min="9416" max="9416" width="7.5703125" style="1" bestFit="1" customWidth="1"/>
    <col min="9417" max="9421" width="13.28515625" style="1" customWidth="1"/>
    <col min="9422" max="9422" width="14.5703125" style="1" customWidth="1"/>
    <col min="9423" max="9423" width="14.85546875" style="1" customWidth="1"/>
    <col min="9424" max="9424" width="13.7109375" style="1" bestFit="1" customWidth="1"/>
    <col min="9425" max="9425" width="15.7109375" style="1" bestFit="1" customWidth="1"/>
    <col min="9426" max="9426" width="10.5703125" style="1" customWidth="1"/>
    <col min="9427" max="9427" width="8" style="1" customWidth="1"/>
    <col min="9428" max="9668" width="9.140625" style="1"/>
    <col min="9669" max="9669" width="3.85546875" style="1" customWidth="1"/>
    <col min="9670" max="9670" width="19.85546875" style="1" customWidth="1"/>
    <col min="9671" max="9671" width="6.5703125" style="1" customWidth="1"/>
    <col min="9672" max="9672" width="7.5703125" style="1" bestFit="1" customWidth="1"/>
    <col min="9673" max="9677" width="13.28515625" style="1" customWidth="1"/>
    <col min="9678" max="9678" width="14.5703125" style="1" customWidth="1"/>
    <col min="9679" max="9679" width="14.85546875" style="1" customWidth="1"/>
    <col min="9680" max="9680" width="13.7109375" style="1" bestFit="1" customWidth="1"/>
    <col min="9681" max="9681" width="15.7109375" style="1" bestFit="1" customWidth="1"/>
    <col min="9682" max="9682" width="10.5703125" style="1" customWidth="1"/>
    <col min="9683" max="9683" width="8" style="1" customWidth="1"/>
    <col min="9684" max="9924" width="9.140625" style="1"/>
    <col min="9925" max="9925" width="3.85546875" style="1" customWidth="1"/>
    <col min="9926" max="9926" width="19.85546875" style="1" customWidth="1"/>
    <col min="9927" max="9927" width="6.5703125" style="1" customWidth="1"/>
    <col min="9928" max="9928" width="7.5703125" style="1" bestFit="1" customWidth="1"/>
    <col min="9929" max="9933" width="13.28515625" style="1" customWidth="1"/>
    <col min="9934" max="9934" width="14.5703125" style="1" customWidth="1"/>
    <col min="9935" max="9935" width="14.85546875" style="1" customWidth="1"/>
    <col min="9936" max="9936" width="13.7109375" style="1" bestFit="1" customWidth="1"/>
    <col min="9937" max="9937" width="15.7109375" style="1" bestFit="1" customWidth="1"/>
    <col min="9938" max="9938" width="10.5703125" style="1" customWidth="1"/>
    <col min="9939" max="9939" width="8" style="1" customWidth="1"/>
    <col min="9940" max="10180" width="9.140625" style="1"/>
    <col min="10181" max="10181" width="3.85546875" style="1" customWidth="1"/>
    <col min="10182" max="10182" width="19.85546875" style="1" customWidth="1"/>
    <col min="10183" max="10183" width="6.5703125" style="1" customWidth="1"/>
    <col min="10184" max="10184" width="7.5703125" style="1" bestFit="1" customWidth="1"/>
    <col min="10185" max="10189" width="13.28515625" style="1" customWidth="1"/>
    <col min="10190" max="10190" width="14.5703125" style="1" customWidth="1"/>
    <col min="10191" max="10191" width="14.85546875" style="1" customWidth="1"/>
    <col min="10192" max="10192" width="13.7109375" style="1" bestFit="1" customWidth="1"/>
    <col min="10193" max="10193" width="15.7109375" style="1" bestFit="1" customWidth="1"/>
    <col min="10194" max="10194" width="10.5703125" style="1" customWidth="1"/>
    <col min="10195" max="10195" width="8" style="1" customWidth="1"/>
    <col min="10196" max="10436" width="9.140625" style="1"/>
    <col min="10437" max="10437" width="3.85546875" style="1" customWidth="1"/>
    <col min="10438" max="10438" width="19.85546875" style="1" customWidth="1"/>
    <col min="10439" max="10439" width="6.5703125" style="1" customWidth="1"/>
    <col min="10440" max="10440" width="7.5703125" style="1" bestFit="1" customWidth="1"/>
    <col min="10441" max="10445" width="13.28515625" style="1" customWidth="1"/>
    <col min="10446" max="10446" width="14.5703125" style="1" customWidth="1"/>
    <col min="10447" max="10447" width="14.85546875" style="1" customWidth="1"/>
    <col min="10448" max="10448" width="13.7109375" style="1" bestFit="1" customWidth="1"/>
    <col min="10449" max="10449" width="15.7109375" style="1" bestFit="1" customWidth="1"/>
    <col min="10450" max="10450" width="10.5703125" style="1" customWidth="1"/>
    <col min="10451" max="10451" width="8" style="1" customWidth="1"/>
    <col min="10452" max="10692" width="9.140625" style="1"/>
    <col min="10693" max="10693" width="3.85546875" style="1" customWidth="1"/>
    <col min="10694" max="10694" width="19.85546875" style="1" customWidth="1"/>
    <col min="10695" max="10695" width="6.5703125" style="1" customWidth="1"/>
    <col min="10696" max="10696" width="7.5703125" style="1" bestFit="1" customWidth="1"/>
    <col min="10697" max="10701" width="13.28515625" style="1" customWidth="1"/>
    <col min="10702" max="10702" width="14.5703125" style="1" customWidth="1"/>
    <col min="10703" max="10703" width="14.85546875" style="1" customWidth="1"/>
    <col min="10704" max="10704" width="13.7109375" style="1" bestFit="1" customWidth="1"/>
    <col min="10705" max="10705" width="15.7109375" style="1" bestFit="1" customWidth="1"/>
    <col min="10706" max="10706" width="10.5703125" style="1" customWidth="1"/>
    <col min="10707" max="10707" width="8" style="1" customWidth="1"/>
    <col min="10708" max="10948" width="9.140625" style="1"/>
    <col min="10949" max="10949" width="3.85546875" style="1" customWidth="1"/>
    <col min="10950" max="10950" width="19.85546875" style="1" customWidth="1"/>
    <col min="10951" max="10951" width="6.5703125" style="1" customWidth="1"/>
    <col min="10952" max="10952" width="7.5703125" style="1" bestFit="1" customWidth="1"/>
    <col min="10953" max="10957" width="13.28515625" style="1" customWidth="1"/>
    <col min="10958" max="10958" width="14.5703125" style="1" customWidth="1"/>
    <col min="10959" max="10959" width="14.85546875" style="1" customWidth="1"/>
    <col min="10960" max="10960" width="13.7109375" style="1" bestFit="1" customWidth="1"/>
    <col min="10961" max="10961" width="15.7109375" style="1" bestFit="1" customWidth="1"/>
    <col min="10962" max="10962" width="10.5703125" style="1" customWidth="1"/>
    <col min="10963" max="10963" width="8" style="1" customWidth="1"/>
    <col min="10964" max="11204" width="9.140625" style="1"/>
    <col min="11205" max="11205" width="3.85546875" style="1" customWidth="1"/>
    <col min="11206" max="11206" width="19.85546875" style="1" customWidth="1"/>
    <col min="11207" max="11207" width="6.5703125" style="1" customWidth="1"/>
    <col min="11208" max="11208" width="7.5703125" style="1" bestFit="1" customWidth="1"/>
    <col min="11209" max="11213" width="13.28515625" style="1" customWidth="1"/>
    <col min="11214" max="11214" width="14.5703125" style="1" customWidth="1"/>
    <col min="11215" max="11215" width="14.85546875" style="1" customWidth="1"/>
    <col min="11216" max="11216" width="13.7109375" style="1" bestFit="1" customWidth="1"/>
    <col min="11217" max="11217" width="15.7109375" style="1" bestFit="1" customWidth="1"/>
    <col min="11218" max="11218" width="10.5703125" style="1" customWidth="1"/>
    <col min="11219" max="11219" width="8" style="1" customWidth="1"/>
    <col min="11220" max="11460" width="9.140625" style="1"/>
    <col min="11461" max="11461" width="3.85546875" style="1" customWidth="1"/>
    <col min="11462" max="11462" width="19.85546875" style="1" customWidth="1"/>
    <col min="11463" max="11463" width="6.5703125" style="1" customWidth="1"/>
    <col min="11464" max="11464" width="7.5703125" style="1" bestFit="1" customWidth="1"/>
    <col min="11465" max="11469" width="13.28515625" style="1" customWidth="1"/>
    <col min="11470" max="11470" width="14.5703125" style="1" customWidth="1"/>
    <col min="11471" max="11471" width="14.85546875" style="1" customWidth="1"/>
    <col min="11472" max="11472" width="13.7109375" style="1" bestFit="1" customWidth="1"/>
    <col min="11473" max="11473" width="15.7109375" style="1" bestFit="1" customWidth="1"/>
    <col min="11474" max="11474" width="10.5703125" style="1" customWidth="1"/>
    <col min="11475" max="11475" width="8" style="1" customWidth="1"/>
    <col min="11476" max="11716" width="9.140625" style="1"/>
    <col min="11717" max="11717" width="3.85546875" style="1" customWidth="1"/>
    <col min="11718" max="11718" width="19.85546875" style="1" customWidth="1"/>
    <col min="11719" max="11719" width="6.5703125" style="1" customWidth="1"/>
    <col min="11720" max="11720" width="7.5703125" style="1" bestFit="1" customWidth="1"/>
    <col min="11721" max="11725" width="13.28515625" style="1" customWidth="1"/>
    <col min="11726" max="11726" width="14.5703125" style="1" customWidth="1"/>
    <col min="11727" max="11727" width="14.85546875" style="1" customWidth="1"/>
    <col min="11728" max="11728" width="13.7109375" style="1" bestFit="1" customWidth="1"/>
    <col min="11729" max="11729" width="15.7109375" style="1" bestFit="1" customWidth="1"/>
    <col min="11730" max="11730" width="10.5703125" style="1" customWidth="1"/>
    <col min="11731" max="11731" width="8" style="1" customWidth="1"/>
    <col min="11732" max="11972" width="9.140625" style="1"/>
    <col min="11973" max="11973" width="3.85546875" style="1" customWidth="1"/>
    <col min="11974" max="11974" width="19.85546875" style="1" customWidth="1"/>
    <col min="11975" max="11975" width="6.5703125" style="1" customWidth="1"/>
    <col min="11976" max="11976" width="7.5703125" style="1" bestFit="1" customWidth="1"/>
    <col min="11977" max="11981" width="13.28515625" style="1" customWidth="1"/>
    <col min="11982" max="11982" width="14.5703125" style="1" customWidth="1"/>
    <col min="11983" max="11983" width="14.85546875" style="1" customWidth="1"/>
    <col min="11984" max="11984" width="13.7109375" style="1" bestFit="1" customWidth="1"/>
    <col min="11985" max="11985" width="15.7109375" style="1" bestFit="1" customWidth="1"/>
    <col min="11986" max="11986" width="10.5703125" style="1" customWidth="1"/>
    <col min="11987" max="11987" width="8" style="1" customWidth="1"/>
    <col min="11988" max="12228" width="9.140625" style="1"/>
    <col min="12229" max="12229" width="3.85546875" style="1" customWidth="1"/>
    <col min="12230" max="12230" width="19.85546875" style="1" customWidth="1"/>
    <col min="12231" max="12231" width="6.5703125" style="1" customWidth="1"/>
    <col min="12232" max="12232" width="7.5703125" style="1" bestFit="1" customWidth="1"/>
    <col min="12233" max="12237" width="13.28515625" style="1" customWidth="1"/>
    <col min="12238" max="12238" width="14.5703125" style="1" customWidth="1"/>
    <col min="12239" max="12239" width="14.85546875" style="1" customWidth="1"/>
    <col min="12240" max="12240" width="13.7109375" style="1" bestFit="1" customWidth="1"/>
    <col min="12241" max="12241" width="15.7109375" style="1" bestFit="1" customWidth="1"/>
    <col min="12242" max="12242" width="10.5703125" style="1" customWidth="1"/>
    <col min="12243" max="12243" width="8" style="1" customWidth="1"/>
    <col min="12244" max="12484" width="9.140625" style="1"/>
    <col min="12485" max="12485" width="3.85546875" style="1" customWidth="1"/>
    <col min="12486" max="12486" width="19.85546875" style="1" customWidth="1"/>
    <col min="12487" max="12487" width="6.5703125" style="1" customWidth="1"/>
    <col min="12488" max="12488" width="7.5703125" style="1" bestFit="1" customWidth="1"/>
    <col min="12489" max="12493" width="13.28515625" style="1" customWidth="1"/>
    <col min="12494" max="12494" width="14.5703125" style="1" customWidth="1"/>
    <col min="12495" max="12495" width="14.85546875" style="1" customWidth="1"/>
    <col min="12496" max="12496" width="13.7109375" style="1" bestFit="1" customWidth="1"/>
    <col min="12497" max="12497" width="15.7109375" style="1" bestFit="1" customWidth="1"/>
    <col min="12498" max="12498" width="10.5703125" style="1" customWidth="1"/>
    <col min="12499" max="12499" width="8" style="1" customWidth="1"/>
    <col min="12500" max="12740" width="9.140625" style="1"/>
    <col min="12741" max="12741" width="3.85546875" style="1" customWidth="1"/>
    <col min="12742" max="12742" width="19.85546875" style="1" customWidth="1"/>
    <col min="12743" max="12743" width="6.5703125" style="1" customWidth="1"/>
    <col min="12744" max="12744" width="7.5703125" style="1" bestFit="1" customWidth="1"/>
    <col min="12745" max="12749" width="13.28515625" style="1" customWidth="1"/>
    <col min="12750" max="12750" width="14.5703125" style="1" customWidth="1"/>
    <col min="12751" max="12751" width="14.85546875" style="1" customWidth="1"/>
    <col min="12752" max="12752" width="13.7109375" style="1" bestFit="1" customWidth="1"/>
    <col min="12753" max="12753" width="15.7109375" style="1" bestFit="1" customWidth="1"/>
    <col min="12754" max="12754" width="10.5703125" style="1" customWidth="1"/>
    <col min="12755" max="12755" width="8" style="1" customWidth="1"/>
    <col min="12756" max="12996" width="9.140625" style="1"/>
    <col min="12997" max="12997" width="3.85546875" style="1" customWidth="1"/>
    <col min="12998" max="12998" width="19.85546875" style="1" customWidth="1"/>
    <col min="12999" max="12999" width="6.5703125" style="1" customWidth="1"/>
    <col min="13000" max="13000" width="7.5703125" style="1" bestFit="1" customWidth="1"/>
    <col min="13001" max="13005" width="13.28515625" style="1" customWidth="1"/>
    <col min="13006" max="13006" width="14.5703125" style="1" customWidth="1"/>
    <col min="13007" max="13007" width="14.85546875" style="1" customWidth="1"/>
    <col min="13008" max="13008" width="13.7109375" style="1" bestFit="1" customWidth="1"/>
    <col min="13009" max="13009" width="15.7109375" style="1" bestFit="1" customWidth="1"/>
    <col min="13010" max="13010" width="10.5703125" style="1" customWidth="1"/>
    <col min="13011" max="13011" width="8" style="1" customWidth="1"/>
    <col min="13012" max="13252" width="9.140625" style="1"/>
    <col min="13253" max="13253" width="3.85546875" style="1" customWidth="1"/>
    <col min="13254" max="13254" width="19.85546875" style="1" customWidth="1"/>
    <col min="13255" max="13255" width="6.5703125" style="1" customWidth="1"/>
    <col min="13256" max="13256" width="7.5703125" style="1" bestFit="1" customWidth="1"/>
    <col min="13257" max="13261" width="13.28515625" style="1" customWidth="1"/>
    <col min="13262" max="13262" width="14.5703125" style="1" customWidth="1"/>
    <col min="13263" max="13263" width="14.85546875" style="1" customWidth="1"/>
    <col min="13264" max="13264" width="13.7109375" style="1" bestFit="1" customWidth="1"/>
    <col min="13265" max="13265" width="15.7109375" style="1" bestFit="1" customWidth="1"/>
    <col min="13266" max="13266" width="10.5703125" style="1" customWidth="1"/>
    <col min="13267" max="13267" width="8" style="1" customWidth="1"/>
    <col min="13268" max="13508" width="9.140625" style="1"/>
    <col min="13509" max="13509" width="3.85546875" style="1" customWidth="1"/>
    <col min="13510" max="13510" width="19.85546875" style="1" customWidth="1"/>
    <col min="13511" max="13511" width="6.5703125" style="1" customWidth="1"/>
    <col min="13512" max="13512" width="7.5703125" style="1" bestFit="1" customWidth="1"/>
    <col min="13513" max="13517" width="13.28515625" style="1" customWidth="1"/>
    <col min="13518" max="13518" width="14.5703125" style="1" customWidth="1"/>
    <col min="13519" max="13519" width="14.85546875" style="1" customWidth="1"/>
    <col min="13520" max="13520" width="13.7109375" style="1" bestFit="1" customWidth="1"/>
    <col min="13521" max="13521" width="15.7109375" style="1" bestFit="1" customWidth="1"/>
    <col min="13522" max="13522" width="10.5703125" style="1" customWidth="1"/>
    <col min="13523" max="13523" width="8" style="1" customWidth="1"/>
    <col min="13524" max="13764" width="9.140625" style="1"/>
    <col min="13765" max="13765" width="3.85546875" style="1" customWidth="1"/>
    <col min="13766" max="13766" width="19.85546875" style="1" customWidth="1"/>
    <col min="13767" max="13767" width="6.5703125" style="1" customWidth="1"/>
    <col min="13768" max="13768" width="7.5703125" style="1" bestFit="1" customWidth="1"/>
    <col min="13769" max="13773" width="13.28515625" style="1" customWidth="1"/>
    <col min="13774" max="13774" width="14.5703125" style="1" customWidth="1"/>
    <col min="13775" max="13775" width="14.85546875" style="1" customWidth="1"/>
    <col min="13776" max="13776" width="13.7109375" style="1" bestFit="1" customWidth="1"/>
    <col min="13777" max="13777" width="15.7109375" style="1" bestFit="1" customWidth="1"/>
    <col min="13778" max="13778" width="10.5703125" style="1" customWidth="1"/>
    <col min="13779" max="13779" width="8" style="1" customWidth="1"/>
    <col min="13780" max="14020" width="9.140625" style="1"/>
    <col min="14021" max="14021" width="3.85546875" style="1" customWidth="1"/>
    <col min="14022" max="14022" width="19.85546875" style="1" customWidth="1"/>
    <col min="14023" max="14023" width="6.5703125" style="1" customWidth="1"/>
    <col min="14024" max="14024" width="7.5703125" style="1" bestFit="1" customWidth="1"/>
    <col min="14025" max="14029" width="13.28515625" style="1" customWidth="1"/>
    <col min="14030" max="14030" width="14.5703125" style="1" customWidth="1"/>
    <col min="14031" max="14031" width="14.85546875" style="1" customWidth="1"/>
    <col min="14032" max="14032" width="13.7109375" style="1" bestFit="1" customWidth="1"/>
    <col min="14033" max="14033" width="15.7109375" style="1" bestFit="1" customWidth="1"/>
    <col min="14034" max="14034" width="10.5703125" style="1" customWidth="1"/>
    <col min="14035" max="14035" width="8" style="1" customWidth="1"/>
    <col min="14036" max="14276" width="9.140625" style="1"/>
    <col min="14277" max="14277" width="3.85546875" style="1" customWidth="1"/>
    <col min="14278" max="14278" width="19.85546875" style="1" customWidth="1"/>
    <col min="14279" max="14279" width="6.5703125" style="1" customWidth="1"/>
    <col min="14280" max="14280" width="7.5703125" style="1" bestFit="1" customWidth="1"/>
    <col min="14281" max="14285" width="13.28515625" style="1" customWidth="1"/>
    <col min="14286" max="14286" width="14.5703125" style="1" customWidth="1"/>
    <col min="14287" max="14287" width="14.85546875" style="1" customWidth="1"/>
    <col min="14288" max="14288" width="13.7109375" style="1" bestFit="1" customWidth="1"/>
    <col min="14289" max="14289" width="15.7109375" style="1" bestFit="1" customWidth="1"/>
    <col min="14290" max="14290" width="10.5703125" style="1" customWidth="1"/>
    <col min="14291" max="14291" width="8" style="1" customWidth="1"/>
    <col min="14292" max="14532" width="9.140625" style="1"/>
    <col min="14533" max="14533" width="3.85546875" style="1" customWidth="1"/>
    <col min="14534" max="14534" width="19.85546875" style="1" customWidth="1"/>
    <col min="14535" max="14535" width="6.5703125" style="1" customWidth="1"/>
    <col min="14536" max="14536" width="7.5703125" style="1" bestFit="1" customWidth="1"/>
    <col min="14537" max="14541" width="13.28515625" style="1" customWidth="1"/>
    <col min="14542" max="14542" width="14.5703125" style="1" customWidth="1"/>
    <col min="14543" max="14543" width="14.85546875" style="1" customWidth="1"/>
    <col min="14544" max="14544" width="13.7109375" style="1" bestFit="1" customWidth="1"/>
    <col min="14545" max="14545" width="15.7109375" style="1" bestFit="1" customWidth="1"/>
    <col min="14546" max="14546" width="10.5703125" style="1" customWidth="1"/>
    <col min="14547" max="14547" width="8" style="1" customWidth="1"/>
    <col min="14548" max="14788" width="9.140625" style="1"/>
    <col min="14789" max="14789" width="3.85546875" style="1" customWidth="1"/>
    <col min="14790" max="14790" width="19.85546875" style="1" customWidth="1"/>
    <col min="14791" max="14791" width="6.5703125" style="1" customWidth="1"/>
    <col min="14792" max="14792" width="7.5703125" style="1" bestFit="1" customWidth="1"/>
    <col min="14793" max="14797" width="13.28515625" style="1" customWidth="1"/>
    <col min="14798" max="14798" width="14.5703125" style="1" customWidth="1"/>
    <col min="14799" max="14799" width="14.85546875" style="1" customWidth="1"/>
    <col min="14800" max="14800" width="13.7109375" style="1" bestFit="1" customWidth="1"/>
    <col min="14801" max="14801" width="15.7109375" style="1" bestFit="1" customWidth="1"/>
    <col min="14802" max="14802" width="10.5703125" style="1" customWidth="1"/>
    <col min="14803" max="14803" width="8" style="1" customWidth="1"/>
    <col min="14804" max="15044" width="9.140625" style="1"/>
    <col min="15045" max="15045" width="3.85546875" style="1" customWidth="1"/>
    <col min="15046" max="15046" width="19.85546875" style="1" customWidth="1"/>
    <col min="15047" max="15047" width="6.5703125" style="1" customWidth="1"/>
    <col min="15048" max="15048" width="7.5703125" style="1" bestFit="1" customWidth="1"/>
    <col min="15049" max="15053" width="13.28515625" style="1" customWidth="1"/>
    <col min="15054" max="15054" width="14.5703125" style="1" customWidth="1"/>
    <col min="15055" max="15055" width="14.85546875" style="1" customWidth="1"/>
    <col min="15056" max="15056" width="13.7109375" style="1" bestFit="1" customWidth="1"/>
    <col min="15057" max="15057" width="15.7109375" style="1" bestFit="1" customWidth="1"/>
    <col min="15058" max="15058" width="10.5703125" style="1" customWidth="1"/>
    <col min="15059" max="15059" width="8" style="1" customWidth="1"/>
    <col min="15060" max="15300" width="9.140625" style="1"/>
    <col min="15301" max="15301" width="3.85546875" style="1" customWidth="1"/>
    <col min="15302" max="15302" width="19.85546875" style="1" customWidth="1"/>
    <col min="15303" max="15303" width="6.5703125" style="1" customWidth="1"/>
    <col min="15304" max="15304" width="7.5703125" style="1" bestFit="1" customWidth="1"/>
    <col min="15305" max="15309" width="13.28515625" style="1" customWidth="1"/>
    <col min="15310" max="15310" width="14.5703125" style="1" customWidth="1"/>
    <col min="15311" max="15311" width="14.85546875" style="1" customWidth="1"/>
    <col min="15312" max="15312" width="13.7109375" style="1" bestFit="1" customWidth="1"/>
    <col min="15313" max="15313" width="15.7109375" style="1" bestFit="1" customWidth="1"/>
    <col min="15314" max="15314" width="10.5703125" style="1" customWidth="1"/>
    <col min="15315" max="15315" width="8" style="1" customWidth="1"/>
    <col min="15316" max="15556" width="9.140625" style="1"/>
    <col min="15557" max="15557" width="3.85546875" style="1" customWidth="1"/>
    <col min="15558" max="15558" width="19.85546875" style="1" customWidth="1"/>
    <col min="15559" max="15559" width="6.5703125" style="1" customWidth="1"/>
    <col min="15560" max="15560" width="7.5703125" style="1" bestFit="1" customWidth="1"/>
    <col min="15561" max="15565" width="13.28515625" style="1" customWidth="1"/>
    <col min="15566" max="15566" width="14.5703125" style="1" customWidth="1"/>
    <col min="15567" max="15567" width="14.85546875" style="1" customWidth="1"/>
    <col min="15568" max="15568" width="13.7109375" style="1" bestFit="1" customWidth="1"/>
    <col min="15569" max="15569" width="15.7109375" style="1" bestFit="1" customWidth="1"/>
    <col min="15570" max="15570" width="10.5703125" style="1" customWidth="1"/>
    <col min="15571" max="15571" width="8" style="1" customWidth="1"/>
    <col min="15572" max="15812" width="9.140625" style="1"/>
    <col min="15813" max="15813" width="3.85546875" style="1" customWidth="1"/>
    <col min="15814" max="15814" width="19.85546875" style="1" customWidth="1"/>
    <col min="15815" max="15815" width="6.5703125" style="1" customWidth="1"/>
    <col min="15816" max="15816" width="7.5703125" style="1" bestFit="1" customWidth="1"/>
    <col min="15817" max="15821" width="13.28515625" style="1" customWidth="1"/>
    <col min="15822" max="15822" width="14.5703125" style="1" customWidth="1"/>
    <col min="15823" max="15823" width="14.85546875" style="1" customWidth="1"/>
    <col min="15824" max="15824" width="13.7109375" style="1" bestFit="1" customWidth="1"/>
    <col min="15825" max="15825" width="15.7109375" style="1" bestFit="1" customWidth="1"/>
    <col min="15826" max="15826" width="10.5703125" style="1" customWidth="1"/>
    <col min="15827" max="15827" width="8" style="1" customWidth="1"/>
    <col min="15828" max="16068" width="9.140625" style="1"/>
    <col min="16069" max="16069" width="3.85546875" style="1" customWidth="1"/>
    <col min="16070" max="16070" width="19.85546875" style="1" customWidth="1"/>
    <col min="16071" max="16071" width="6.5703125" style="1" customWidth="1"/>
    <col min="16072" max="16072" width="7.5703125" style="1" bestFit="1" customWidth="1"/>
    <col min="16073" max="16077" width="13.28515625" style="1" customWidth="1"/>
    <col min="16078" max="16078" width="14.5703125" style="1" customWidth="1"/>
    <col min="16079" max="16079" width="14.85546875" style="1" customWidth="1"/>
    <col min="16080" max="16080" width="13.7109375" style="1" bestFit="1" customWidth="1"/>
    <col min="16081" max="16081" width="15.7109375" style="1" bestFit="1" customWidth="1"/>
    <col min="16082" max="16082" width="10.5703125" style="1" customWidth="1"/>
    <col min="16083" max="16083" width="8" style="1" customWidth="1"/>
    <col min="16084" max="16384" width="9.140625" style="1"/>
  </cols>
  <sheetData>
    <row r="1" spans="1:18" ht="22.5" x14ac:dyDescent="0.3">
      <c r="A1" s="241" t="s">
        <v>146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</row>
    <row r="2" spans="1:18" ht="8.25" customHeight="1" x14ac:dyDescent="0.25"/>
    <row r="3" spans="1:18" ht="21" customHeight="1" x14ac:dyDescent="0.25">
      <c r="A3" s="242" t="s">
        <v>153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</row>
    <row r="4" spans="1:18" ht="25.5" customHeight="1" x14ac:dyDescent="0.3">
      <c r="A4" s="95" t="s">
        <v>2</v>
      </c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18" s="97" customFormat="1" ht="24" customHeight="1" x14ac:dyDescent="0.2">
      <c r="A5" s="243" t="s">
        <v>154</v>
      </c>
      <c r="B5" s="243"/>
      <c r="C5" s="243"/>
      <c r="D5" s="243"/>
      <c r="E5" s="243"/>
      <c r="F5" s="243"/>
      <c r="G5" s="243"/>
      <c r="H5" s="243"/>
      <c r="I5" s="243"/>
      <c r="J5" s="243"/>
      <c r="K5" s="243"/>
    </row>
    <row r="6" spans="1:18" ht="12" customHeight="1" x14ac:dyDescent="0.3">
      <c r="A6" s="96"/>
      <c r="B6" s="96"/>
      <c r="C6" s="96"/>
      <c r="D6" s="96"/>
      <c r="E6" s="96"/>
      <c r="F6" s="96"/>
      <c r="G6" s="96"/>
      <c r="H6" s="96"/>
      <c r="I6" s="96"/>
      <c r="J6" s="96"/>
      <c r="K6" s="96"/>
    </row>
    <row r="7" spans="1:18" s="18" customFormat="1" ht="23.25" customHeight="1" x14ac:dyDescent="0.25">
      <c r="A7" s="98" t="s">
        <v>4</v>
      </c>
      <c r="B7" s="99"/>
      <c r="C7" s="99"/>
      <c r="D7" s="99"/>
      <c r="E7" s="99"/>
      <c r="F7" s="99"/>
      <c r="G7" s="99"/>
      <c r="H7" s="99"/>
      <c r="I7" s="99"/>
      <c r="J7" s="99"/>
      <c r="K7" s="99"/>
    </row>
    <row r="8" spans="1:18" ht="47.25" customHeight="1" x14ac:dyDescent="0.25">
      <c r="A8" s="244" t="s">
        <v>147</v>
      </c>
      <c r="B8" s="244"/>
      <c r="C8" s="244"/>
      <c r="D8" s="244"/>
      <c r="E8" s="244"/>
      <c r="F8" s="244"/>
      <c r="G8" s="244"/>
      <c r="H8" s="244"/>
      <c r="I8" s="244"/>
      <c r="J8" s="244"/>
      <c r="K8" s="244"/>
    </row>
    <row r="9" spans="1:18" ht="15" customHeight="1" x14ac:dyDescent="0.3">
      <c r="A9" s="96"/>
      <c r="B9" s="96"/>
      <c r="C9" s="96"/>
      <c r="D9" s="96"/>
      <c r="E9" s="96"/>
      <c r="F9" s="96"/>
      <c r="G9" s="96"/>
      <c r="H9" s="96"/>
      <c r="I9" s="96"/>
      <c r="J9" s="96"/>
      <c r="K9" s="96"/>
    </row>
    <row r="10" spans="1:18" ht="55.5" customHeight="1" x14ac:dyDescent="0.25">
      <c r="A10" s="100" t="s">
        <v>6</v>
      </c>
      <c r="B10" s="100" t="s">
        <v>7</v>
      </c>
      <c r="C10" s="100" t="s">
        <v>8</v>
      </c>
      <c r="D10" s="100" t="s">
        <v>148</v>
      </c>
      <c r="E10" s="101" t="s">
        <v>158</v>
      </c>
      <c r="F10" s="101" t="s">
        <v>159</v>
      </c>
      <c r="G10" s="101" t="s">
        <v>160</v>
      </c>
      <c r="H10" s="100" t="s">
        <v>11</v>
      </c>
      <c r="I10" s="100" t="s">
        <v>12</v>
      </c>
      <c r="J10" s="100" t="s">
        <v>13</v>
      </c>
      <c r="K10" s="100" t="s">
        <v>14</v>
      </c>
    </row>
    <row r="11" spans="1:18" ht="59.25" customHeight="1" x14ac:dyDescent="0.25">
      <c r="A11" s="102">
        <v>1</v>
      </c>
      <c r="B11" s="100" t="s">
        <v>152</v>
      </c>
      <c r="C11" s="100" t="s">
        <v>15</v>
      </c>
      <c r="D11" s="100">
        <v>30</v>
      </c>
      <c r="E11" s="103">
        <v>1733</v>
      </c>
      <c r="F11" s="103">
        <v>1582.34</v>
      </c>
      <c r="G11" s="103">
        <v>1582.08</v>
      </c>
      <c r="H11" s="104">
        <f>ROUND((AVERAGE(E11:G11)),2)</f>
        <v>1632.47</v>
      </c>
      <c r="I11" s="104">
        <f>SQRT(SUM((POWER(E11-H11,2)),(POWER(G11-H11,2)),(POWER(F11-H11,2)))/(COLUMNS(E11:G11)-1))</f>
        <v>87.058744247777938</v>
      </c>
      <c r="J11" s="104">
        <f>I11/H11*100</f>
        <v>5.3329460417513292</v>
      </c>
      <c r="K11" s="104">
        <f>ROUND(H11*D11,2)</f>
        <v>48974.1</v>
      </c>
      <c r="L11" s="8"/>
      <c r="M11" s="8"/>
      <c r="N11" s="8"/>
    </row>
    <row r="12" spans="1:18" ht="23.25" customHeight="1" x14ac:dyDescent="0.25">
      <c r="A12" s="245" t="s">
        <v>16</v>
      </c>
      <c r="B12" s="245"/>
      <c r="C12" s="245"/>
      <c r="D12" s="245"/>
      <c r="E12" s="245"/>
      <c r="F12" s="245"/>
      <c r="G12" s="245"/>
      <c r="H12" s="245"/>
      <c r="I12" s="245"/>
      <c r="J12" s="245"/>
      <c r="K12" s="105">
        <f>SUM(K11:K11)</f>
        <v>48974.1</v>
      </c>
      <c r="R12" s="7"/>
    </row>
    <row r="13" spans="1:18" ht="11.25" customHeight="1" x14ac:dyDescent="0.3">
      <c r="A13" s="106"/>
      <c r="C13" s="106"/>
      <c r="D13" s="106"/>
      <c r="E13" s="106"/>
      <c r="F13" s="106"/>
      <c r="G13" s="106"/>
      <c r="H13" s="106"/>
      <c r="I13" s="106"/>
      <c r="J13" s="107"/>
      <c r="K13" s="106"/>
      <c r="M13" s="108"/>
    </row>
    <row r="14" spans="1:18" ht="32.25" customHeight="1" x14ac:dyDescent="0.25">
      <c r="A14" s="237" t="s">
        <v>155</v>
      </c>
      <c r="B14" s="237"/>
      <c r="C14" s="237"/>
      <c r="D14" s="237"/>
      <c r="E14" s="237"/>
      <c r="F14" s="237"/>
      <c r="G14" s="237"/>
      <c r="H14" s="237"/>
      <c r="I14" s="237"/>
      <c r="J14" s="237"/>
      <c r="K14" s="237"/>
      <c r="M14" s="108"/>
    </row>
    <row r="15" spans="1:18" ht="11.25" customHeight="1" x14ac:dyDescent="0.25">
      <c r="A15" s="237"/>
      <c r="B15" s="238"/>
      <c r="C15" s="238"/>
      <c r="D15" s="238"/>
      <c r="E15" s="238"/>
      <c r="F15" s="238"/>
      <c r="G15" s="238"/>
      <c r="H15" s="238"/>
      <c r="I15" s="238"/>
      <c r="J15" s="238"/>
      <c r="K15" s="238"/>
      <c r="L15" s="238"/>
    </row>
    <row r="16" spans="1:18" ht="20.25" hidden="1" x14ac:dyDescent="0.25">
      <c r="A16" s="109"/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</row>
    <row r="17" spans="1:18" ht="20.25" x14ac:dyDescent="0.25">
      <c r="A17" s="109"/>
      <c r="B17" s="35" t="s">
        <v>18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</row>
    <row r="18" spans="1:18" ht="41.25" x14ac:dyDescent="0.35">
      <c r="A18" s="96"/>
      <c r="B18" s="110" t="s">
        <v>79</v>
      </c>
      <c r="C18" s="111"/>
      <c r="E18" s="8"/>
      <c r="F18" s="8"/>
      <c r="O18" s="53"/>
      <c r="P18" s="53"/>
      <c r="Q18" s="53"/>
      <c r="R18" s="53"/>
    </row>
    <row r="19" spans="1:18" ht="21" x14ac:dyDescent="0.35">
      <c r="A19" s="96"/>
      <c r="B19" s="112" t="s">
        <v>149</v>
      </c>
      <c r="C19" s="111"/>
      <c r="E19" s="8"/>
      <c r="F19" s="8"/>
      <c r="J19" s="111"/>
      <c r="K19" s="96"/>
      <c r="L19" s="96"/>
      <c r="O19" s="53"/>
      <c r="P19" s="53"/>
      <c r="Q19" s="53"/>
      <c r="R19" s="53"/>
    </row>
    <row r="20" spans="1:18" ht="21" x14ac:dyDescent="0.35">
      <c r="A20" s="96"/>
      <c r="B20" s="112"/>
      <c r="C20" s="111"/>
      <c r="E20" s="8"/>
      <c r="F20" s="8"/>
      <c r="J20" s="113"/>
      <c r="K20" s="96"/>
      <c r="O20" s="53"/>
      <c r="P20" s="53"/>
      <c r="Q20" s="53"/>
      <c r="R20" s="53"/>
    </row>
    <row r="21" spans="1:18" ht="40.5" x14ac:dyDescent="0.3">
      <c r="A21" s="96"/>
      <c r="B21" s="110" t="s">
        <v>150</v>
      </c>
      <c r="C21" s="110"/>
      <c r="J21" s="96"/>
      <c r="K21" s="96"/>
    </row>
    <row r="22" spans="1:18" ht="20.25" x14ac:dyDescent="0.3">
      <c r="A22" s="96"/>
      <c r="B22" s="112" t="s">
        <v>151</v>
      </c>
      <c r="C22" s="96"/>
      <c r="J22" s="96"/>
      <c r="K22" s="96"/>
    </row>
    <row r="24" spans="1:18" ht="20.25" x14ac:dyDescent="0.3">
      <c r="B24" s="35" t="s">
        <v>35</v>
      </c>
      <c r="K24" s="114" t="s">
        <v>24</v>
      </c>
    </row>
    <row r="25" spans="1:18" ht="60.75" x14ac:dyDescent="0.3">
      <c r="B25" s="110" t="s">
        <v>157</v>
      </c>
      <c r="K25" s="115">
        <f ca="1">TODAY()</f>
        <v>46188</v>
      </c>
    </row>
    <row r="26" spans="1:18" ht="22.5" customHeight="1" x14ac:dyDescent="0.3">
      <c r="B26" s="112" t="s">
        <v>156</v>
      </c>
      <c r="K26" s="116" t="s">
        <v>80</v>
      </c>
    </row>
    <row r="28" spans="1:18" ht="22.5" customHeight="1" x14ac:dyDescent="0.25">
      <c r="B28" s="239" t="s">
        <v>25</v>
      </c>
      <c r="C28" s="240"/>
    </row>
    <row r="29" spans="1:18" ht="15.75" customHeight="1" x14ac:dyDescent="0.25">
      <c r="B29" s="240"/>
      <c r="C29" s="240"/>
    </row>
    <row r="30" spans="1:18" ht="20.25" x14ac:dyDescent="0.3">
      <c r="B30" s="117" t="s">
        <v>91</v>
      </c>
      <c r="C30" s="96"/>
    </row>
  </sheetData>
  <mergeCells count="8">
    <mergeCell ref="A15:L15"/>
    <mergeCell ref="B28:C29"/>
    <mergeCell ref="A1:K1"/>
    <mergeCell ref="A3:K3"/>
    <mergeCell ref="A5:K5"/>
    <mergeCell ref="A8:K8"/>
    <mergeCell ref="A12:J12"/>
    <mergeCell ref="A14:K14"/>
  </mergeCells>
  <pageMargins left="0.7" right="0.7" top="0.75" bottom="0.75" header="0.3" footer="0.3"/>
  <pageSetup paperSize="9" scale="44" orientation="landscape" r:id="rId1"/>
  <colBreaks count="1" manualBreakCount="1">
    <brk id="11" max="3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G34"/>
  <sheetViews>
    <sheetView zoomScale="80" zoomScaleNormal="80" workbookViewId="0">
      <selection activeCell="A13" sqref="A13:G13"/>
    </sheetView>
  </sheetViews>
  <sheetFormatPr defaultRowHeight="15.75" x14ac:dyDescent="0.25"/>
  <cols>
    <col min="1" max="1" width="5.7109375" style="1" customWidth="1"/>
    <col min="2" max="2" width="55.140625" style="53" customWidth="1"/>
    <col min="3" max="3" width="9.42578125" style="1" customWidth="1"/>
    <col min="4" max="4" width="10.5703125" style="1" customWidth="1"/>
    <col min="5" max="7" width="40.42578125" style="1" customWidth="1"/>
    <col min="8" max="10" width="9.140625" style="1"/>
    <col min="11" max="11" width="9.5703125" style="1" bestFit="1" customWidth="1"/>
    <col min="12" max="188" width="9.140625" style="1"/>
    <col min="189" max="189" width="3.85546875" style="1" customWidth="1"/>
    <col min="190" max="190" width="19.85546875" style="1" customWidth="1"/>
    <col min="191" max="191" width="6.5703125" style="1" customWidth="1"/>
    <col min="192" max="192" width="7.5703125" style="1" bestFit="1" customWidth="1"/>
    <col min="193" max="197" width="13.28515625" style="1" customWidth="1"/>
    <col min="198" max="198" width="14.5703125" style="1" customWidth="1"/>
    <col min="199" max="199" width="14.85546875" style="1" customWidth="1"/>
    <col min="200" max="200" width="13.7109375" style="1" bestFit="1" customWidth="1"/>
    <col min="201" max="201" width="15.7109375" style="1" bestFit="1" customWidth="1"/>
    <col min="202" max="202" width="10.5703125" style="1" customWidth="1"/>
    <col min="203" max="203" width="8" style="1" customWidth="1"/>
    <col min="204" max="440" width="9.140625" style="1"/>
    <col min="441" max="441" width="3.85546875" style="1" customWidth="1"/>
    <col min="442" max="442" width="19.85546875" style="1" customWidth="1"/>
    <col min="443" max="443" width="6.5703125" style="1" customWidth="1"/>
    <col min="444" max="444" width="7.5703125" style="1" bestFit="1" customWidth="1"/>
    <col min="445" max="449" width="13.28515625" style="1" customWidth="1"/>
    <col min="450" max="450" width="14.5703125" style="1" customWidth="1"/>
    <col min="451" max="451" width="14.85546875" style="1" customWidth="1"/>
    <col min="452" max="452" width="13.7109375" style="1" bestFit="1" customWidth="1"/>
    <col min="453" max="453" width="15.7109375" style="1" bestFit="1" customWidth="1"/>
    <col min="454" max="454" width="10.5703125" style="1" customWidth="1"/>
    <col min="455" max="455" width="8" style="1" customWidth="1"/>
    <col min="456" max="696" width="9.140625" style="1"/>
    <col min="697" max="697" width="3.85546875" style="1" customWidth="1"/>
    <col min="698" max="698" width="19.85546875" style="1" customWidth="1"/>
    <col min="699" max="699" width="6.5703125" style="1" customWidth="1"/>
    <col min="700" max="700" width="7.5703125" style="1" bestFit="1" customWidth="1"/>
    <col min="701" max="705" width="13.28515625" style="1" customWidth="1"/>
    <col min="706" max="706" width="14.5703125" style="1" customWidth="1"/>
    <col min="707" max="707" width="14.85546875" style="1" customWidth="1"/>
    <col min="708" max="708" width="13.7109375" style="1" bestFit="1" customWidth="1"/>
    <col min="709" max="709" width="15.7109375" style="1" bestFit="1" customWidth="1"/>
    <col min="710" max="710" width="10.5703125" style="1" customWidth="1"/>
    <col min="711" max="711" width="8" style="1" customWidth="1"/>
    <col min="712" max="952" width="9.140625" style="1"/>
    <col min="953" max="953" width="3.85546875" style="1" customWidth="1"/>
    <col min="954" max="954" width="19.85546875" style="1" customWidth="1"/>
    <col min="955" max="955" width="6.5703125" style="1" customWidth="1"/>
    <col min="956" max="956" width="7.5703125" style="1" bestFit="1" customWidth="1"/>
    <col min="957" max="961" width="13.28515625" style="1" customWidth="1"/>
    <col min="962" max="962" width="14.5703125" style="1" customWidth="1"/>
    <col min="963" max="963" width="14.85546875" style="1" customWidth="1"/>
    <col min="964" max="964" width="13.7109375" style="1" bestFit="1" customWidth="1"/>
    <col min="965" max="965" width="15.7109375" style="1" bestFit="1" customWidth="1"/>
    <col min="966" max="966" width="10.5703125" style="1" customWidth="1"/>
    <col min="967" max="967" width="8" style="1" customWidth="1"/>
    <col min="968" max="1208" width="9.140625" style="1"/>
    <col min="1209" max="1209" width="3.85546875" style="1" customWidth="1"/>
    <col min="1210" max="1210" width="19.85546875" style="1" customWidth="1"/>
    <col min="1211" max="1211" width="6.5703125" style="1" customWidth="1"/>
    <col min="1212" max="1212" width="7.5703125" style="1" bestFit="1" customWidth="1"/>
    <col min="1213" max="1217" width="13.28515625" style="1" customWidth="1"/>
    <col min="1218" max="1218" width="14.5703125" style="1" customWidth="1"/>
    <col min="1219" max="1219" width="14.85546875" style="1" customWidth="1"/>
    <col min="1220" max="1220" width="13.7109375" style="1" bestFit="1" customWidth="1"/>
    <col min="1221" max="1221" width="15.7109375" style="1" bestFit="1" customWidth="1"/>
    <col min="1222" max="1222" width="10.5703125" style="1" customWidth="1"/>
    <col min="1223" max="1223" width="8" style="1" customWidth="1"/>
    <col min="1224" max="1464" width="9.140625" style="1"/>
    <col min="1465" max="1465" width="3.85546875" style="1" customWidth="1"/>
    <col min="1466" max="1466" width="19.85546875" style="1" customWidth="1"/>
    <col min="1467" max="1467" width="6.5703125" style="1" customWidth="1"/>
    <col min="1468" max="1468" width="7.5703125" style="1" bestFit="1" customWidth="1"/>
    <col min="1469" max="1473" width="13.28515625" style="1" customWidth="1"/>
    <col min="1474" max="1474" width="14.5703125" style="1" customWidth="1"/>
    <col min="1475" max="1475" width="14.85546875" style="1" customWidth="1"/>
    <col min="1476" max="1476" width="13.7109375" style="1" bestFit="1" customWidth="1"/>
    <col min="1477" max="1477" width="15.7109375" style="1" bestFit="1" customWidth="1"/>
    <col min="1478" max="1478" width="10.5703125" style="1" customWidth="1"/>
    <col min="1479" max="1479" width="8" style="1" customWidth="1"/>
    <col min="1480" max="1720" width="9.140625" style="1"/>
    <col min="1721" max="1721" width="3.85546875" style="1" customWidth="1"/>
    <col min="1722" max="1722" width="19.85546875" style="1" customWidth="1"/>
    <col min="1723" max="1723" width="6.5703125" style="1" customWidth="1"/>
    <col min="1724" max="1724" width="7.5703125" style="1" bestFit="1" customWidth="1"/>
    <col min="1725" max="1729" width="13.28515625" style="1" customWidth="1"/>
    <col min="1730" max="1730" width="14.5703125" style="1" customWidth="1"/>
    <col min="1731" max="1731" width="14.85546875" style="1" customWidth="1"/>
    <col min="1732" max="1732" width="13.7109375" style="1" bestFit="1" customWidth="1"/>
    <col min="1733" max="1733" width="15.7109375" style="1" bestFit="1" customWidth="1"/>
    <col min="1734" max="1734" width="10.5703125" style="1" customWidth="1"/>
    <col min="1735" max="1735" width="8" style="1" customWidth="1"/>
    <col min="1736" max="1976" width="9.140625" style="1"/>
    <col min="1977" max="1977" width="3.85546875" style="1" customWidth="1"/>
    <col min="1978" max="1978" width="19.85546875" style="1" customWidth="1"/>
    <col min="1979" max="1979" width="6.5703125" style="1" customWidth="1"/>
    <col min="1980" max="1980" width="7.5703125" style="1" bestFit="1" customWidth="1"/>
    <col min="1981" max="1985" width="13.28515625" style="1" customWidth="1"/>
    <col min="1986" max="1986" width="14.5703125" style="1" customWidth="1"/>
    <col min="1987" max="1987" width="14.85546875" style="1" customWidth="1"/>
    <col min="1988" max="1988" width="13.7109375" style="1" bestFit="1" customWidth="1"/>
    <col min="1989" max="1989" width="15.7109375" style="1" bestFit="1" customWidth="1"/>
    <col min="1990" max="1990" width="10.5703125" style="1" customWidth="1"/>
    <col min="1991" max="1991" width="8" style="1" customWidth="1"/>
    <col min="1992" max="2232" width="9.140625" style="1"/>
    <col min="2233" max="2233" width="3.85546875" style="1" customWidth="1"/>
    <col min="2234" max="2234" width="19.85546875" style="1" customWidth="1"/>
    <col min="2235" max="2235" width="6.5703125" style="1" customWidth="1"/>
    <col min="2236" max="2236" width="7.5703125" style="1" bestFit="1" customWidth="1"/>
    <col min="2237" max="2241" width="13.28515625" style="1" customWidth="1"/>
    <col min="2242" max="2242" width="14.5703125" style="1" customWidth="1"/>
    <col min="2243" max="2243" width="14.85546875" style="1" customWidth="1"/>
    <col min="2244" max="2244" width="13.7109375" style="1" bestFit="1" customWidth="1"/>
    <col min="2245" max="2245" width="15.7109375" style="1" bestFit="1" customWidth="1"/>
    <col min="2246" max="2246" width="10.5703125" style="1" customWidth="1"/>
    <col min="2247" max="2247" width="8" style="1" customWidth="1"/>
    <col min="2248" max="2488" width="9.140625" style="1"/>
    <col min="2489" max="2489" width="3.85546875" style="1" customWidth="1"/>
    <col min="2490" max="2490" width="19.85546875" style="1" customWidth="1"/>
    <col min="2491" max="2491" width="6.5703125" style="1" customWidth="1"/>
    <col min="2492" max="2492" width="7.5703125" style="1" bestFit="1" customWidth="1"/>
    <col min="2493" max="2497" width="13.28515625" style="1" customWidth="1"/>
    <col min="2498" max="2498" width="14.5703125" style="1" customWidth="1"/>
    <col min="2499" max="2499" width="14.85546875" style="1" customWidth="1"/>
    <col min="2500" max="2500" width="13.7109375" style="1" bestFit="1" customWidth="1"/>
    <col min="2501" max="2501" width="15.7109375" style="1" bestFit="1" customWidth="1"/>
    <col min="2502" max="2502" width="10.5703125" style="1" customWidth="1"/>
    <col min="2503" max="2503" width="8" style="1" customWidth="1"/>
    <col min="2504" max="2744" width="9.140625" style="1"/>
    <col min="2745" max="2745" width="3.85546875" style="1" customWidth="1"/>
    <col min="2746" max="2746" width="19.85546875" style="1" customWidth="1"/>
    <col min="2747" max="2747" width="6.5703125" style="1" customWidth="1"/>
    <col min="2748" max="2748" width="7.5703125" style="1" bestFit="1" customWidth="1"/>
    <col min="2749" max="2753" width="13.28515625" style="1" customWidth="1"/>
    <col min="2754" max="2754" width="14.5703125" style="1" customWidth="1"/>
    <col min="2755" max="2755" width="14.85546875" style="1" customWidth="1"/>
    <col min="2756" max="2756" width="13.7109375" style="1" bestFit="1" customWidth="1"/>
    <col min="2757" max="2757" width="15.7109375" style="1" bestFit="1" customWidth="1"/>
    <col min="2758" max="2758" width="10.5703125" style="1" customWidth="1"/>
    <col min="2759" max="2759" width="8" style="1" customWidth="1"/>
    <col min="2760" max="3000" width="9.140625" style="1"/>
    <col min="3001" max="3001" width="3.85546875" style="1" customWidth="1"/>
    <col min="3002" max="3002" width="19.85546875" style="1" customWidth="1"/>
    <col min="3003" max="3003" width="6.5703125" style="1" customWidth="1"/>
    <col min="3004" max="3004" width="7.5703125" style="1" bestFit="1" customWidth="1"/>
    <col min="3005" max="3009" width="13.28515625" style="1" customWidth="1"/>
    <col min="3010" max="3010" width="14.5703125" style="1" customWidth="1"/>
    <col min="3011" max="3011" width="14.85546875" style="1" customWidth="1"/>
    <col min="3012" max="3012" width="13.7109375" style="1" bestFit="1" customWidth="1"/>
    <col min="3013" max="3013" width="15.7109375" style="1" bestFit="1" customWidth="1"/>
    <col min="3014" max="3014" width="10.5703125" style="1" customWidth="1"/>
    <col min="3015" max="3015" width="8" style="1" customWidth="1"/>
    <col min="3016" max="3256" width="9.140625" style="1"/>
    <col min="3257" max="3257" width="3.85546875" style="1" customWidth="1"/>
    <col min="3258" max="3258" width="19.85546875" style="1" customWidth="1"/>
    <col min="3259" max="3259" width="6.5703125" style="1" customWidth="1"/>
    <col min="3260" max="3260" width="7.5703125" style="1" bestFit="1" customWidth="1"/>
    <col min="3261" max="3265" width="13.28515625" style="1" customWidth="1"/>
    <col min="3266" max="3266" width="14.5703125" style="1" customWidth="1"/>
    <col min="3267" max="3267" width="14.85546875" style="1" customWidth="1"/>
    <col min="3268" max="3268" width="13.7109375" style="1" bestFit="1" customWidth="1"/>
    <col min="3269" max="3269" width="15.7109375" style="1" bestFit="1" customWidth="1"/>
    <col min="3270" max="3270" width="10.5703125" style="1" customWidth="1"/>
    <col min="3271" max="3271" width="8" style="1" customWidth="1"/>
    <col min="3272" max="3512" width="9.140625" style="1"/>
    <col min="3513" max="3513" width="3.85546875" style="1" customWidth="1"/>
    <col min="3514" max="3514" width="19.85546875" style="1" customWidth="1"/>
    <col min="3515" max="3515" width="6.5703125" style="1" customWidth="1"/>
    <col min="3516" max="3516" width="7.5703125" style="1" bestFit="1" customWidth="1"/>
    <col min="3517" max="3521" width="13.28515625" style="1" customWidth="1"/>
    <col min="3522" max="3522" width="14.5703125" style="1" customWidth="1"/>
    <col min="3523" max="3523" width="14.85546875" style="1" customWidth="1"/>
    <col min="3524" max="3524" width="13.7109375" style="1" bestFit="1" customWidth="1"/>
    <col min="3525" max="3525" width="15.7109375" style="1" bestFit="1" customWidth="1"/>
    <col min="3526" max="3526" width="10.5703125" style="1" customWidth="1"/>
    <col min="3527" max="3527" width="8" style="1" customWidth="1"/>
    <col min="3528" max="3768" width="9.140625" style="1"/>
    <col min="3769" max="3769" width="3.85546875" style="1" customWidth="1"/>
    <col min="3770" max="3770" width="19.85546875" style="1" customWidth="1"/>
    <col min="3771" max="3771" width="6.5703125" style="1" customWidth="1"/>
    <col min="3772" max="3772" width="7.5703125" style="1" bestFit="1" customWidth="1"/>
    <col min="3773" max="3777" width="13.28515625" style="1" customWidth="1"/>
    <col min="3778" max="3778" width="14.5703125" style="1" customWidth="1"/>
    <col min="3779" max="3779" width="14.85546875" style="1" customWidth="1"/>
    <col min="3780" max="3780" width="13.7109375" style="1" bestFit="1" customWidth="1"/>
    <col min="3781" max="3781" width="15.7109375" style="1" bestFit="1" customWidth="1"/>
    <col min="3782" max="3782" width="10.5703125" style="1" customWidth="1"/>
    <col min="3783" max="3783" width="8" style="1" customWidth="1"/>
    <col min="3784" max="4024" width="9.140625" style="1"/>
    <col min="4025" max="4025" width="3.85546875" style="1" customWidth="1"/>
    <col min="4026" max="4026" width="19.85546875" style="1" customWidth="1"/>
    <col min="4027" max="4027" width="6.5703125" style="1" customWidth="1"/>
    <col min="4028" max="4028" width="7.5703125" style="1" bestFit="1" customWidth="1"/>
    <col min="4029" max="4033" width="13.28515625" style="1" customWidth="1"/>
    <col min="4034" max="4034" width="14.5703125" style="1" customWidth="1"/>
    <col min="4035" max="4035" width="14.85546875" style="1" customWidth="1"/>
    <col min="4036" max="4036" width="13.7109375" style="1" bestFit="1" customWidth="1"/>
    <col min="4037" max="4037" width="15.7109375" style="1" bestFit="1" customWidth="1"/>
    <col min="4038" max="4038" width="10.5703125" style="1" customWidth="1"/>
    <col min="4039" max="4039" width="8" style="1" customWidth="1"/>
    <col min="4040" max="4280" width="9.140625" style="1"/>
    <col min="4281" max="4281" width="3.85546875" style="1" customWidth="1"/>
    <col min="4282" max="4282" width="19.85546875" style="1" customWidth="1"/>
    <col min="4283" max="4283" width="6.5703125" style="1" customWidth="1"/>
    <col min="4284" max="4284" width="7.5703125" style="1" bestFit="1" customWidth="1"/>
    <col min="4285" max="4289" width="13.28515625" style="1" customWidth="1"/>
    <col min="4290" max="4290" width="14.5703125" style="1" customWidth="1"/>
    <col min="4291" max="4291" width="14.85546875" style="1" customWidth="1"/>
    <col min="4292" max="4292" width="13.7109375" style="1" bestFit="1" customWidth="1"/>
    <col min="4293" max="4293" width="15.7109375" style="1" bestFit="1" customWidth="1"/>
    <col min="4294" max="4294" width="10.5703125" style="1" customWidth="1"/>
    <col min="4295" max="4295" width="8" style="1" customWidth="1"/>
    <col min="4296" max="4536" width="9.140625" style="1"/>
    <col min="4537" max="4537" width="3.85546875" style="1" customWidth="1"/>
    <col min="4538" max="4538" width="19.85546875" style="1" customWidth="1"/>
    <col min="4539" max="4539" width="6.5703125" style="1" customWidth="1"/>
    <col min="4540" max="4540" width="7.5703125" style="1" bestFit="1" customWidth="1"/>
    <col min="4541" max="4545" width="13.28515625" style="1" customWidth="1"/>
    <col min="4546" max="4546" width="14.5703125" style="1" customWidth="1"/>
    <col min="4547" max="4547" width="14.85546875" style="1" customWidth="1"/>
    <col min="4548" max="4548" width="13.7109375" style="1" bestFit="1" customWidth="1"/>
    <col min="4549" max="4549" width="15.7109375" style="1" bestFit="1" customWidth="1"/>
    <col min="4550" max="4550" width="10.5703125" style="1" customWidth="1"/>
    <col min="4551" max="4551" width="8" style="1" customWidth="1"/>
    <col min="4552" max="4792" width="9.140625" style="1"/>
    <col min="4793" max="4793" width="3.85546875" style="1" customWidth="1"/>
    <col min="4794" max="4794" width="19.85546875" style="1" customWidth="1"/>
    <col min="4795" max="4795" width="6.5703125" style="1" customWidth="1"/>
    <col min="4796" max="4796" width="7.5703125" style="1" bestFit="1" customWidth="1"/>
    <col min="4797" max="4801" width="13.28515625" style="1" customWidth="1"/>
    <col min="4802" max="4802" width="14.5703125" style="1" customWidth="1"/>
    <col min="4803" max="4803" width="14.85546875" style="1" customWidth="1"/>
    <col min="4804" max="4804" width="13.7109375" style="1" bestFit="1" customWidth="1"/>
    <col min="4805" max="4805" width="15.7109375" style="1" bestFit="1" customWidth="1"/>
    <col min="4806" max="4806" width="10.5703125" style="1" customWidth="1"/>
    <col min="4807" max="4807" width="8" style="1" customWidth="1"/>
    <col min="4808" max="5048" width="9.140625" style="1"/>
    <col min="5049" max="5049" width="3.85546875" style="1" customWidth="1"/>
    <col min="5050" max="5050" width="19.85546875" style="1" customWidth="1"/>
    <col min="5051" max="5051" width="6.5703125" style="1" customWidth="1"/>
    <col min="5052" max="5052" width="7.5703125" style="1" bestFit="1" customWidth="1"/>
    <col min="5053" max="5057" width="13.28515625" style="1" customWidth="1"/>
    <col min="5058" max="5058" width="14.5703125" style="1" customWidth="1"/>
    <col min="5059" max="5059" width="14.85546875" style="1" customWidth="1"/>
    <col min="5060" max="5060" width="13.7109375" style="1" bestFit="1" customWidth="1"/>
    <col min="5061" max="5061" width="15.7109375" style="1" bestFit="1" customWidth="1"/>
    <col min="5062" max="5062" width="10.5703125" style="1" customWidth="1"/>
    <col min="5063" max="5063" width="8" style="1" customWidth="1"/>
    <col min="5064" max="5304" width="9.140625" style="1"/>
    <col min="5305" max="5305" width="3.85546875" style="1" customWidth="1"/>
    <col min="5306" max="5306" width="19.85546875" style="1" customWidth="1"/>
    <col min="5307" max="5307" width="6.5703125" style="1" customWidth="1"/>
    <col min="5308" max="5308" width="7.5703125" style="1" bestFit="1" customWidth="1"/>
    <col min="5309" max="5313" width="13.28515625" style="1" customWidth="1"/>
    <col min="5314" max="5314" width="14.5703125" style="1" customWidth="1"/>
    <col min="5315" max="5315" width="14.85546875" style="1" customWidth="1"/>
    <col min="5316" max="5316" width="13.7109375" style="1" bestFit="1" customWidth="1"/>
    <col min="5317" max="5317" width="15.7109375" style="1" bestFit="1" customWidth="1"/>
    <col min="5318" max="5318" width="10.5703125" style="1" customWidth="1"/>
    <col min="5319" max="5319" width="8" style="1" customWidth="1"/>
    <col min="5320" max="5560" width="9.140625" style="1"/>
    <col min="5561" max="5561" width="3.85546875" style="1" customWidth="1"/>
    <col min="5562" max="5562" width="19.85546875" style="1" customWidth="1"/>
    <col min="5563" max="5563" width="6.5703125" style="1" customWidth="1"/>
    <col min="5564" max="5564" width="7.5703125" style="1" bestFit="1" customWidth="1"/>
    <col min="5565" max="5569" width="13.28515625" style="1" customWidth="1"/>
    <col min="5570" max="5570" width="14.5703125" style="1" customWidth="1"/>
    <col min="5571" max="5571" width="14.85546875" style="1" customWidth="1"/>
    <col min="5572" max="5572" width="13.7109375" style="1" bestFit="1" customWidth="1"/>
    <col min="5573" max="5573" width="15.7109375" style="1" bestFit="1" customWidth="1"/>
    <col min="5574" max="5574" width="10.5703125" style="1" customWidth="1"/>
    <col min="5575" max="5575" width="8" style="1" customWidth="1"/>
    <col min="5576" max="5816" width="9.140625" style="1"/>
    <col min="5817" max="5817" width="3.85546875" style="1" customWidth="1"/>
    <col min="5818" max="5818" width="19.85546875" style="1" customWidth="1"/>
    <col min="5819" max="5819" width="6.5703125" style="1" customWidth="1"/>
    <col min="5820" max="5820" width="7.5703125" style="1" bestFit="1" customWidth="1"/>
    <col min="5821" max="5825" width="13.28515625" style="1" customWidth="1"/>
    <col min="5826" max="5826" width="14.5703125" style="1" customWidth="1"/>
    <col min="5827" max="5827" width="14.85546875" style="1" customWidth="1"/>
    <col min="5828" max="5828" width="13.7109375" style="1" bestFit="1" customWidth="1"/>
    <col min="5829" max="5829" width="15.7109375" style="1" bestFit="1" customWidth="1"/>
    <col min="5830" max="5830" width="10.5703125" style="1" customWidth="1"/>
    <col min="5831" max="5831" width="8" style="1" customWidth="1"/>
    <col min="5832" max="6072" width="9.140625" style="1"/>
    <col min="6073" max="6073" width="3.85546875" style="1" customWidth="1"/>
    <col min="6074" max="6074" width="19.85546875" style="1" customWidth="1"/>
    <col min="6075" max="6075" width="6.5703125" style="1" customWidth="1"/>
    <col min="6076" max="6076" width="7.5703125" style="1" bestFit="1" customWidth="1"/>
    <col min="6077" max="6081" width="13.28515625" style="1" customWidth="1"/>
    <col min="6082" max="6082" width="14.5703125" style="1" customWidth="1"/>
    <col min="6083" max="6083" width="14.85546875" style="1" customWidth="1"/>
    <col min="6084" max="6084" width="13.7109375" style="1" bestFit="1" customWidth="1"/>
    <col min="6085" max="6085" width="15.7109375" style="1" bestFit="1" customWidth="1"/>
    <col min="6086" max="6086" width="10.5703125" style="1" customWidth="1"/>
    <col min="6087" max="6087" width="8" style="1" customWidth="1"/>
    <col min="6088" max="6328" width="9.140625" style="1"/>
    <col min="6329" max="6329" width="3.85546875" style="1" customWidth="1"/>
    <col min="6330" max="6330" width="19.85546875" style="1" customWidth="1"/>
    <col min="6331" max="6331" width="6.5703125" style="1" customWidth="1"/>
    <col min="6332" max="6332" width="7.5703125" style="1" bestFit="1" customWidth="1"/>
    <col min="6333" max="6337" width="13.28515625" style="1" customWidth="1"/>
    <col min="6338" max="6338" width="14.5703125" style="1" customWidth="1"/>
    <col min="6339" max="6339" width="14.85546875" style="1" customWidth="1"/>
    <col min="6340" max="6340" width="13.7109375" style="1" bestFit="1" customWidth="1"/>
    <col min="6341" max="6341" width="15.7109375" style="1" bestFit="1" customWidth="1"/>
    <col min="6342" max="6342" width="10.5703125" style="1" customWidth="1"/>
    <col min="6343" max="6343" width="8" style="1" customWidth="1"/>
    <col min="6344" max="6584" width="9.140625" style="1"/>
    <col min="6585" max="6585" width="3.85546875" style="1" customWidth="1"/>
    <col min="6586" max="6586" width="19.85546875" style="1" customWidth="1"/>
    <col min="6587" max="6587" width="6.5703125" style="1" customWidth="1"/>
    <col min="6588" max="6588" width="7.5703125" style="1" bestFit="1" customWidth="1"/>
    <col min="6589" max="6593" width="13.28515625" style="1" customWidth="1"/>
    <col min="6594" max="6594" width="14.5703125" style="1" customWidth="1"/>
    <col min="6595" max="6595" width="14.85546875" style="1" customWidth="1"/>
    <col min="6596" max="6596" width="13.7109375" style="1" bestFit="1" customWidth="1"/>
    <col min="6597" max="6597" width="15.7109375" style="1" bestFit="1" customWidth="1"/>
    <col min="6598" max="6598" width="10.5703125" style="1" customWidth="1"/>
    <col min="6599" max="6599" width="8" style="1" customWidth="1"/>
    <col min="6600" max="6840" width="9.140625" style="1"/>
    <col min="6841" max="6841" width="3.85546875" style="1" customWidth="1"/>
    <col min="6842" max="6842" width="19.85546875" style="1" customWidth="1"/>
    <col min="6843" max="6843" width="6.5703125" style="1" customWidth="1"/>
    <col min="6844" max="6844" width="7.5703125" style="1" bestFit="1" customWidth="1"/>
    <col min="6845" max="6849" width="13.28515625" style="1" customWidth="1"/>
    <col min="6850" max="6850" width="14.5703125" style="1" customWidth="1"/>
    <col min="6851" max="6851" width="14.85546875" style="1" customWidth="1"/>
    <col min="6852" max="6852" width="13.7109375" style="1" bestFit="1" customWidth="1"/>
    <col min="6853" max="6853" width="15.7109375" style="1" bestFit="1" customWidth="1"/>
    <col min="6854" max="6854" width="10.5703125" style="1" customWidth="1"/>
    <col min="6855" max="6855" width="8" style="1" customWidth="1"/>
    <col min="6856" max="7096" width="9.140625" style="1"/>
    <col min="7097" max="7097" width="3.85546875" style="1" customWidth="1"/>
    <col min="7098" max="7098" width="19.85546875" style="1" customWidth="1"/>
    <col min="7099" max="7099" width="6.5703125" style="1" customWidth="1"/>
    <col min="7100" max="7100" width="7.5703125" style="1" bestFit="1" customWidth="1"/>
    <col min="7101" max="7105" width="13.28515625" style="1" customWidth="1"/>
    <col min="7106" max="7106" width="14.5703125" style="1" customWidth="1"/>
    <col min="7107" max="7107" width="14.85546875" style="1" customWidth="1"/>
    <col min="7108" max="7108" width="13.7109375" style="1" bestFit="1" customWidth="1"/>
    <col min="7109" max="7109" width="15.7109375" style="1" bestFit="1" customWidth="1"/>
    <col min="7110" max="7110" width="10.5703125" style="1" customWidth="1"/>
    <col min="7111" max="7111" width="8" style="1" customWidth="1"/>
    <col min="7112" max="7352" width="9.140625" style="1"/>
    <col min="7353" max="7353" width="3.85546875" style="1" customWidth="1"/>
    <col min="7354" max="7354" width="19.85546875" style="1" customWidth="1"/>
    <col min="7355" max="7355" width="6.5703125" style="1" customWidth="1"/>
    <col min="7356" max="7356" width="7.5703125" style="1" bestFit="1" customWidth="1"/>
    <col min="7357" max="7361" width="13.28515625" style="1" customWidth="1"/>
    <col min="7362" max="7362" width="14.5703125" style="1" customWidth="1"/>
    <col min="7363" max="7363" width="14.85546875" style="1" customWidth="1"/>
    <col min="7364" max="7364" width="13.7109375" style="1" bestFit="1" customWidth="1"/>
    <col min="7365" max="7365" width="15.7109375" style="1" bestFit="1" customWidth="1"/>
    <col min="7366" max="7366" width="10.5703125" style="1" customWidth="1"/>
    <col min="7367" max="7367" width="8" style="1" customWidth="1"/>
    <col min="7368" max="7608" width="9.140625" style="1"/>
    <col min="7609" max="7609" width="3.85546875" style="1" customWidth="1"/>
    <col min="7610" max="7610" width="19.85546875" style="1" customWidth="1"/>
    <col min="7611" max="7611" width="6.5703125" style="1" customWidth="1"/>
    <col min="7612" max="7612" width="7.5703125" style="1" bestFit="1" customWidth="1"/>
    <col min="7613" max="7617" width="13.28515625" style="1" customWidth="1"/>
    <col min="7618" max="7618" width="14.5703125" style="1" customWidth="1"/>
    <col min="7619" max="7619" width="14.85546875" style="1" customWidth="1"/>
    <col min="7620" max="7620" width="13.7109375" style="1" bestFit="1" customWidth="1"/>
    <col min="7621" max="7621" width="15.7109375" style="1" bestFit="1" customWidth="1"/>
    <col min="7622" max="7622" width="10.5703125" style="1" customWidth="1"/>
    <col min="7623" max="7623" width="8" style="1" customWidth="1"/>
    <col min="7624" max="7864" width="9.140625" style="1"/>
    <col min="7865" max="7865" width="3.85546875" style="1" customWidth="1"/>
    <col min="7866" max="7866" width="19.85546875" style="1" customWidth="1"/>
    <col min="7867" max="7867" width="6.5703125" style="1" customWidth="1"/>
    <col min="7868" max="7868" width="7.5703125" style="1" bestFit="1" customWidth="1"/>
    <col min="7869" max="7873" width="13.28515625" style="1" customWidth="1"/>
    <col min="7874" max="7874" width="14.5703125" style="1" customWidth="1"/>
    <col min="7875" max="7875" width="14.85546875" style="1" customWidth="1"/>
    <col min="7876" max="7876" width="13.7109375" style="1" bestFit="1" customWidth="1"/>
    <col min="7877" max="7877" width="15.7109375" style="1" bestFit="1" customWidth="1"/>
    <col min="7878" max="7878" width="10.5703125" style="1" customWidth="1"/>
    <col min="7879" max="7879" width="8" style="1" customWidth="1"/>
    <col min="7880" max="8120" width="9.140625" style="1"/>
    <col min="8121" max="8121" width="3.85546875" style="1" customWidth="1"/>
    <col min="8122" max="8122" width="19.85546875" style="1" customWidth="1"/>
    <col min="8123" max="8123" width="6.5703125" style="1" customWidth="1"/>
    <col min="8124" max="8124" width="7.5703125" style="1" bestFit="1" customWidth="1"/>
    <col min="8125" max="8129" width="13.28515625" style="1" customWidth="1"/>
    <col min="8130" max="8130" width="14.5703125" style="1" customWidth="1"/>
    <col min="8131" max="8131" width="14.85546875" style="1" customWidth="1"/>
    <col min="8132" max="8132" width="13.7109375" style="1" bestFit="1" customWidth="1"/>
    <col min="8133" max="8133" width="15.7109375" style="1" bestFit="1" customWidth="1"/>
    <col min="8134" max="8134" width="10.5703125" style="1" customWidth="1"/>
    <col min="8135" max="8135" width="8" style="1" customWidth="1"/>
    <col min="8136" max="8376" width="9.140625" style="1"/>
    <col min="8377" max="8377" width="3.85546875" style="1" customWidth="1"/>
    <col min="8378" max="8378" width="19.85546875" style="1" customWidth="1"/>
    <col min="8379" max="8379" width="6.5703125" style="1" customWidth="1"/>
    <col min="8380" max="8380" width="7.5703125" style="1" bestFit="1" customWidth="1"/>
    <col min="8381" max="8385" width="13.28515625" style="1" customWidth="1"/>
    <col min="8386" max="8386" width="14.5703125" style="1" customWidth="1"/>
    <col min="8387" max="8387" width="14.85546875" style="1" customWidth="1"/>
    <col min="8388" max="8388" width="13.7109375" style="1" bestFit="1" customWidth="1"/>
    <col min="8389" max="8389" width="15.7109375" style="1" bestFit="1" customWidth="1"/>
    <col min="8390" max="8390" width="10.5703125" style="1" customWidth="1"/>
    <col min="8391" max="8391" width="8" style="1" customWidth="1"/>
    <col min="8392" max="8632" width="9.140625" style="1"/>
    <col min="8633" max="8633" width="3.85546875" style="1" customWidth="1"/>
    <col min="8634" max="8634" width="19.85546875" style="1" customWidth="1"/>
    <col min="8635" max="8635" width="6.5703125" style="1" customWidth="1"/>
    <col min="8636" max="8636" width="7.5703125" style="1" bestFit="1" customWidth="1"/>
    <col min="8637" max="8641" width="13.28515625" style="1" customWidth="1"/>
    <col min="8642" max="8642" width="14.5703125" style="1" customWidth="1"/>
    <col min="8643" max="8643" width="14.85546875" style="1" customWidth="1"/>
    <col min="8644" max="8644" width="13.7109375" style="1" bestFit="1" customWidth="1"/>
    <col min="8645" max="8645" width="15.7109375" style="1" bestFit="1" customWidth="1"/>
    <col min="8646" max="8646" width="10.5703125" style="1" customWidth="1"/>
    <col min="8647" max="8647" width="8" style="1" customWidth="1"/>
    <col min="8648" max="8888" width="9.140625" style="1"/>
    <col min="8889" max="8889" width="3.85546875" style="1" customWidth="1"/>
    <col min="8890" max="8890" width="19.85546875" style="1" customWidth="1"/>
    <col min="8891" max="8891" width="6.5703125" style="1" customWidth="1"/>
    <col min="8892" max="8892" width="7.5703125" style="1" bestFit="1" customWidth="1"/>
    <col min="8893" max="8897" width="13.28515625" style="1" customWidth="1"/>
    <col min="8898" max="8898" width="14.5703125" style="1" customWidth="1"/>
    <col min="8899" max="8899" width="14.85546875" style="1" customWidth="1"/>
    <col min="8900" max="8900" width="13.7109375" style="1" bestFit="1" customWidth="1"/>
    <col min="8901" max="8901" width="15.7109375" style="1" bestFit="1" customWidth="1"/>
    <col min="8902" max="8902" width="10.5703125" style="1" customWidth="1"/>
    <col min="8903" max="8903" width="8" style="1" customWidth="1"/>
    <col min="8904" max="9144" width="9.140625" style="1"/>
    <col min="9145" max="9145" width="3.85546875" style="1" customWidth="1"/>
    <col min="9146" max="9146" width="19.85546875" style="1" customWidth="1"/>
    <col min="9147" max="9147" width="6.5703125" style="1" customWidth="1"/>
    <col min="9148" max="9148" width="7.5703125" style="1" bestFit="1" customWidth="1"/>
    <col min="9149" max="9153" width="13.28515625" style="1" customWidth="1"/>
    <col min="9154" max="9154" width="14.5703125" style="1" customWidth="1"/>
    <col min="9155" max="9155" width="14.85546875" style="1" customWidth="1"/>
    <col min="9156" max="9156" width="13.7109375" style="1" bestFit="1" customWidth="1"/>
    <col min="9157" max="9157" width="15.7109375" style="1" bestFit="1" customWidth="1"/>
    <col min="9158" max="9158" width="10.5703125" style="1" customWidth="1"/>
    <col min="9159" max="9159" width="8" style="1" customWidth="1"/>
    <col min="9160" max="9400" width="9.140625" style="1"/>
    <col min="9401" max="9401" width="3.85546875" style="1" customWidth="1"/>
    <col min="9402" max="9402" width="19.85546875" style="1" customWidth="1"/>
    <col min="9403" max="9403" width="6.5703125" style="1" customWidth="1"/>
    <col min="9404" max="9404" width="7.5703125" style="1" bestFit="1" customWidth="1"/>
    <col min="9405" max="9409" width="13.28515625" style="1" customWidth="1"/>
    <col min="9410" max="9410" width="14.5703125" style="1" customWidth="1"/>
    <col min="9411" max="9411" width="14.85546875" style="1" customWidth="1"/>
    <col min="9412" max="9412" width="13.7109375" style="1" bestFit="1" customWidth="1"/>
    <col min="9413" max="9413" width="15.7109375" style="1" bestFit="1" customWidth="1"/>
    <col min="9414" max="9414" width="10.5703125" style="1" customWidth="1"/>
    <col min="9415" max="9415" width="8" style="1" customWidth="1"/>
    <col min="9416" max="9656" width="9.140625" style="1"/>
    <col min="9657" max="9657" width="3.85546875" style="1" customWidth="1"/>
    <col min="9658" max="9658" width="19.85546875" style="1" customWidth="1"/>
    <col min="9659" max="9659" width="6.5703125" style="1" customWidth="1"/>
    <col min="9660" max="9660" width="7.5703125" style="1" bestFit="1" customWidth="1"/>
    <col min="9661" max="9665" width="13.28515625" style="1" customWidth="1"/>
    <col min="9666" max="9666" width="14.5703125" style="1" customWidth="1"/>
    <col min="9667" max="9667" width="14.85546875" style="1" customWidth="1"/>
    <col min="9668" max="9668" width="13.7109375" style="1" bestFit="1" customWidth="1"/>
    <col min="9669" max="9669" width="15.7109375" style="1" bestFit="1" customWidth="1"/>
    <col min="9670" max="9670" width="10.5703125" style="1" customWidth="1"/>
    <col min="9671" max="9671" width="8" style="1" customWidth="1"/>
    <col min="9672" max="9912" width="9.140625" style="1"/>
    <col min="9913" max="9913" width="3.85546875" style="1" customWidth="1"/>
    <col min="9914" max="9914" width="19.85546875" style="1" customWidth="1"/>
    <col min="9915" max="9915" width="6.5703125" style="1" customWidth="1"/>
    <col min="9916" max="9916" width="7.5703125" style="1" bestFit="1" customWidth="1"/>
    <col min="9917" max="9921" width="13.28515625" style="1" customWidth="1"/>
    <col min="9922" max="9922" width="14.5703125" style="1" customWidth="1"/>
    <col min="9923" max="9923" width="14.85546875" style="1" customWidth="1"/>
    <col min="9924" max="9924" width="13.7109375" style="1" bestFit="1" customWidth="1"/>
    <col min="9925" max="9925" width="15.7109375" style="1" bestFit="1" customWidth="1"/>
    <col min="9926" max="9926" width="10.5703125" style="1" customWidth="1"/>
    <col min="9927" max="9927" width="8" style="1" customWidth="1"/>
    <col min="9928" max="10168" width="9.140625" style="1"/>
    <col min="10169" max="10169" width="3.85546875" style="1" customWidth="1"/>
    <col min="10170" max="10170" width="19.85546875" style="1" customWidth="1"/>
    <col min="10171" max="10171" width="6.5703125" style="1" customWidth="1"/>
    <col min="10172" max="10172" width="7.5703125" style="1" bestFit="1" customWidth="1"/>
    <col min="10173" max="10177" width="13.28515625" style="1" customWidth="1"/>
    <col min="10178" max="10178" width="14.5703125" style="1" customWidth="1"/>
    <col min="10179" max="10179" width="14.85546875" style="1" customWidth="1"/>
    <col min="10180" max="10180" width="13.7109375" style="1" bestFit="1" customWidth="1"/>
    <col min="10181" max="10181" width="15.7109375" style="1" bestFit="1" customWidth="1"/>
    <col min="10182" max="10182" width="10.5703125" style="1" customWidth="1"/>
    <col min="10183" max="10183" width="8" style="1" customWidth="1"/>
    <col min="10184" max="10424" width="9.140625" style="1"/>
    <col min="10425" max="10425" width="3.85546875" style="1" customWidth="1"/>
    <col min="10426" max="10426" width="19.85546875" style="1" customWidth="1"/>
    <col min="10427" max="10427" width="6.5703125" style="1" customWidth="1"/>
    <col min="10428" max="10428" width="7.5703125" style="1" bestFit="1" customWidth="1"/>
    <col min="10429" max="10433" width="13.28515625" style="1" customWidth="1"/>
    <col min="10434" max="10434" width="14.5703125" style="1" customWidth="1"/>
    <col min="10435" max="10435" width="14.85546875" style="1" customWidth="1"/>
    <col min="10436" max="10436" width="13.7109375" style="1" bestFit="1" customWidth="1"/>
    <col min="10437" max="10437" width="15.7109375" style="1" bestFit="1" customWidth="1"/>
    <col min="10438" max="10438" width="10.5703125" style="1" customWidth="1"/>
    <col min="10439" max="10439" width="8" style="1" customWidth="1"/>
    <col min="10440" max="10680" width="9.140625" style="1"/>
    <col min="10681" max="10681" width="3.85546875" style="1" customWidth="1"/>
    <col min="10682" max="10682" width="19.85546875" style="1" customWidth="1"/>
    <col min="10683" max="10683" width="6.5703125" style="1" customWidth="1"/>
    <col min="10684" max="10684" width="7.5703125" style="1" bestFit="1" customWidth="1"/>
    <col min="10685" max="10689" width="13.28515625" style="1" customWidth="1"/>
    <col min="10690" max="10690" width="14.5703125" style="1" customWidth="1"/>
    <col min="10691" max="10691" width="14.85546875" style="1" customWidth="1"/>
    <col min="10692" max="10692" width="13.7109375" style="1" bestFit="1" customWidth="1"/>
    <col min="10693" max="10693" width="15.7109375" style="1" bestFit="1" customWidth="1"/>
    <col min="10694" max="10694" width="10.5703125" style="1" customWidth="1"/>
    <col min="10695" max="10695" width="8" style="1" customWidth="1"/>
    <col min="10696" max="10936" width="9.140625" style="1"/>
    <col min="10937" max="10937" width="3.85546875" style="1" customWidth="1"/>
    <col min="10938" max="10938" width="19.85546875" style="1" customWidth="1"/>
    <col min="10939" max="10939" width="6.5703125" style="1" customWidth="1"/>
    <col min="10940" max="10940" width="7.5703125" style="1" bestFit="1" customWidth="1"/>
    <col min="10941" max="10945" width="13.28515625" style="1" customWidth="1"/>
    <col min="10946" max="10946" width="14.5703125" style="1" customWidth="1"/>
    <col min="10947" max="10947" width="14.85546875" style="1" customWidth="1"/>
    <col min="10948" max="10948" width="13.7109375" style="1" bestFit="1" customWidth="1"/>
    <col min="10949" max="10949" width="15.7109375" style="1" bestFit="1" customWidth="1"/>
    <col min="10950" max="10950" width="10.5703125" style="1" customWidth="1"/>
    <col min="10951" max="10951" width="8" style="1" customWidth="1"/>
    <col min="10952" max="11192" width="9.140625" style="1"/>
    <col min="11193" max="11193" width="3.85546875" style="1" customWidth="1"/>
    <col min="11194" max="11194" width="19.85546875" style="1" customWidth="1"/>
    <col min="11195" max="11195" width="6.5703125" style="1" customWidth="1"/>
    <col min="11196" max="11196" width="7.5703125" style="1" bestFit="1" customWidth="1"/>
    <col min="11197" max="11201" width="13.28515625" style="1" customWidth="1"/>
    <col min="11202" max="11202" width="14.5703125" style="1" customWidth="1"/>
    <col min="11203" max="11203" width="14.85546875" style="1" customWidth="1"/>
    <col min="11204" max="11204" width="13.7109375" style="1" bestFit="1" customWidth="1"/>
    <col min="11205" max="11205" width="15.7109375" style="1" bestFit="1" customWidth="1"/>
    <col min="11206" max="11206" width="10.5703125" style="1" customWidth="1"/>
    <col min="11207" max="11207" width="8" style="1" customWidth="1"/>
    <col min="11208" max="11448" width="9.140625" style="1"/>
    <col min="11449" max="11449" width="3.85546875" style="1" customWidth="1"/>
    <col min="11450" max="11450" width="19.85546875" style="1" customWidth="1"/>
    <col min="11451" max="11451" width="6.5703125" style="1" customWidth="1"/>
    <col min="11452" max="11452" width="7.5703125" style="1" bestFit="1" customWidth="1"/>
    <col min="11453" max="11457" width="13.28515625" style="1" customWidth="1"/>
    <col min="11458" max="11458" width="14.5703125" style="1" customWidth="1"/>
    <col min="11459" max="11459" width="14.85546875" style="1" customWidth="1"/>
    <col min="11460" max="11460" width="13.7109375" style="1" bestFit="1" customWidth="1"/>
    <col min="11461" max="11461" width="15.7109375" style="1" bestFit="1" customWidth="1"/>
    <col min="11462" max="11462" width="10.5703125" style="1" customWidth="1"/>
    <col min="11463" max="11463" width="8" style="1" customWidth="1"/>
    <col min="11464" max="11704" width="9.140625" style="1"/>
    <col min="11705" max="11705" width="3.85546875" style="1" customWidth="1"/>
    <col min="11706" max="11706" width="19.85546875" style="1" customWidth="1"/>
    <col min="11707" max="11707" width="6.5703125" style="1" customWidth="1"/>
    <col min="11708" max="11708" width="7.5703125" style="1" bestFit="1" customWidth="1"/>
    <col min="11709" max="11713" width="13.28515625" style="1" customWidth="1"/>
    <col min="11714" max="11714" width="14.5703125" style="1" customWidth="1"/>
    <col min="11715" max="11715" width="14.85546875" style="1" customWidth="1"/>
    <col min="11716" max="11716" width="13.7109375" style="1" bestFit="1" customWidth="1"/>
    <col min="11717" max="11717" width="15.7109375" style="1" bestFit="1" customWidth="1"/>
    <col min="11718" max="11718" width="10.5703125" style="1" customWidth="1"/>
    <col min="11719" max="11719" width="8" style="1" customWidth="1"/>
    <col min="11720" max="11960" width="9.140625" style="1"/>
    <col min="11961" max="11961" width="3.85546875" style="1" customWidth="1"/>
    <col min="11962" max="11962" width="19.85546875" style="1" customWidth="1"/>
    <col min="11963" max="11963" width="6.5703125" style="1" customWidth="1"/>
    <col min="11964" max="11964" width="7.5703125" style="1" bestFit="1" customWidth="1"/>
    <col min="11965" max="11969" width="13.28515625" style="1" customWidth="1"/>
    <col min="11970" max="11970" width="14.5703125" style="1" customWidth="1"/>
    <col min="11971" max="11971" width="14.85546875" style="1" customWidth="1"/>
    <col min="11972" max="11972" width="13.7109375" style="1" bestFit="1" customWidth="1"/>
    <col min="11973" max="11973" width="15.7109375" style="1" bestFit="1" customWidth="1"/>
    <col min="11974" max="11974" width="10.5703125" style="1" customWidth="1"/>
    <col min="11975" max="11975" width="8" style="1" customWidth="1"/>
    <col min="11976" max="12216" width="9.140625" style="1"/>
    <col min="12217" max="12217" width="3.85546875" style="1" customWidth="1"/>
    <col min="12218" max="12218" width="19.85546875" style="1" customWidth="1"/>
    <col min="12219" max="12219" width="6.5703125" style="1" customWidth="1"/>
    <col min="12220" max="12220" width="7.5703125" style="1" bestFit="1" customWidth="1"/>
    <col min="12221" max="12225" width="13.28515625" style="1" customWidth="1"/>
    <col min="12226" max="12226" width="14.5703125" style="1" customWidth="1"/>
    <col min="12227" max="12227" width="14.85546875" style="1" customWidth="1"/>
    <col min="12228" max="12228" width="13.7109375" style="1" bestFit="1" customWidth="1"/>
    <col min="12229" max="12229" width="15.7109375" style="1" bestFit="1" customWidth="1"/>
    <col min="12230" max="12230" width="10.5703125" style="1" customWidth="1"/>
    <col min="12231" max="12231" width="8" style="1" customWidth="1"/>
    <col min="12232" max="12472" width="9.140625" style="1"/>
    <col min="12473" max="12473" width="3.85546875" style="1" customWidth="1"/>
    <col min="12474" max="12474" width="19.85546875" style="1" customWidth="1"/>
    <col min="12475" max="12475" width="6.5703125" style="1" customWidth="1"/>
    <col min="12476" max="12476" width="7.5703125" style="1" bestFit="1" customWidth="1"/>
    <col min="12477" max="12481" width="13.28515625" style="1" customWidth="1"/>
    <col min="12482" max="12482" width="14.5703125" style="1" customWidth="1"/>
    <col min="12483" max="12483" width="14.85546875" style="1" customWidth="1"/>
    <col min="12484" max="12484" width="13.7109375" style="1" bestFit="1" customWidth="1"/>
    <col min="12485" max="12485" width="15.7109375" style="1" bestFit="1" customWidth="1"/>
    <col min="12486" max="12486" width="10.5703125" style="1" customWidth="1"/>
    <col min="12487" max="12487" width="8" style="1" customWidth="1"/>
    <col min="12488" max="12728" width="9.140625" style="1"/>
    <col min="12729" max="12729" width="3.85546875" style="1" customWidth="1"/>
    <col min="12730" max="12730" width="19.85546875" style="1" customWidth="1"/>
    <col min="12731" max="12731" width="6.5703125" style="1" customWidth="1"/>
    <col min="12732" max="12732" width="7.5703125" style="1" bestFit="1" customWidth="1"/>
    <col min="12733" max="12737" width="13.28515625" style="1" customWidth="1"/>
    <col min="12738" max="12738" width="14.5703125" style="1" customWidth="1"/>
    <col min="12739" max="12739" width="14.85546875" style="1" customWidth="1"/>
    <col min="12740" max="12740" width="13.7109375" style="1" bestFit="1" customWidth="1"/>
    <col min="12741" max="12741" width="15.7109375" style="1" bestFit="1" customWidth="1"/>
    <col min="12742" max="12742" width="10.5703125" style="1" customWidth="1"/>
    <col min="12743" max="12743" width="8" style="1" customWidth="1"/>
    <col min="12744" max="12984" width="9.140625" style="1"/>
    <col min="12985" max="12985" width="3.85546875" style="1" customWidth="1"/>
    <col min="12986" max="12986" width="19.85546875" style="1" customWidth="1"/>
    <col min="12987" max="12987" width="6.5703125" style="1" customWidth="1"/>
    <col min="12988" max="12988" width="7.5703125" style="1" bestFit="1" customWidth="1"/>
    <col min="12989" max="12993" width="13.28515625" style="1" customWidth="1"/>
    <col min="12994" max="12994" width="14.5703125" style="1" customWidth="1"/>
    <col min="12995" max="12995" width="14.85546875" style="1" customWidth="1"/>
    <col min="12996" max="12996" width="13.7109375" style="1" bestFit="1" customWidth="1"/>
    <col min="12997" max="12997" width="15.7109375" style="1" bestFit="1" customWidth="1"/>
    <col min="12998" max="12998" width="10.5703125" style="1" customWidth="1"/>
    <col min="12999" max="12999" width="8" style="1" customWidth="1"/>
    <col min="13000" max="13240" width="9.140625" style="1"/>
    <col min="13241" max="13241" width="3.85546875" style="1" customWidth="1"/>
    <col min="13242" max="13242" width="19.85546875" style="1" customWidth="1"/>
    <col min="13243" max="13243" width="6.5703125" style="1" customWidth="1"/>
    <col min="13244" max="13244" width="7.5703125" style="1" bestFit="1" customWidth="1"/>
    <col min="13245" max="13249" width="13.28515625" style="1" customWidth="1"/>
    <col min="13250" max="13250" width="14.5703125" style="1" customWidth="1"/>
    <col min="13251" max="13251" width="14.85546875" style="1" customWidth="1"/>
    <col min="13252" max="13252" width="13.7109375" style="1" bestFit="1" customWidth="1"/>
    <col min="13253" max="13253" width="15.7109375" style="1" bestFit="1" customWidth="1"/>
    <col min="13254" max="13254" width="10.5703125" style="1" customWidth="1"/>
    <col min="13255" max="13255" width="8" style="1" customWidth="1"/>
    <col min="13256" max="13496" width="9.140625" style="1"/>
    <col min="13497" max="13497" width="3.85546875" style="1" customWidth="1"/>
    <col min="13498" max="13498" width="19.85546875" style="1" customWidth="1"/>
    <col min="13499" max="13499" width="6.5703125" style="1" customWidth="1"/>
    <col min="13500" max="13500" width="7.5703125" style="1" bestFit="1" customWidth="1"/>
    <col min="13501" max="13505" width="13.28515625" style="1" customWidth="1"/>
    <col min="13506" max="13506" width="14.5703125" style="1" customWidth="1"/>
    <col min="13507" max="13507" width="14.85546875" style="1" customWidth="1"/>
    <col min="13508" max="13508" width="13.7109375" style="1" bestFit="1" customWidth="1"/>
    <col min="13509" max="13509" width="15.7109375" style="1" bestFit="1" customWidth="1"/>
    <col min="13510" max="13510" width="10.5703125" style="1" customWidth="1"/>
    <col min="13511" max="13511" width="8" style="1" customWidth="1"/>
    <col min="13512" max="13752" width="9.140625" style="1"/>
    <col min="13753" max="13753" width="3.85546875" style="1" customWidth="1"/>
    <col min="13754" max="13754" width="19.85546875" style="1" customWidth="1"/>
    <col min="13755" max="13755" width="6.5703125" style="1" customWidth="1"/>
    <col min="13756" max="13756" width="7.5703125" style="1" bestFit="1" customWidth="1"/>
    <col min="13757" max="13761" width="13.28515625" style="1" customWidth="1"/>
    <col min="13762" max="13762" width="14.5703125" style="1" customWidth="1"/>
    <col min="13763" max="13763" width="14.85546875" style="1" customWidth="1"/>
    <col min="13764" max="13764" width="13.7109375" style="1" bestFit="1" customWidth="1"/>
    <col min="13765" max="13765" width="15.7109375" style="1" bestFit="1" customWidth="1"/>
    <col min="13766" max="13766" width="10.5703125" style="1" customWidth="1"/>
    <col min="13767" max="13767" width="8" style="1" customWidth="1"/>
    <col min="13768" max="14008" width="9.140625" style="1"/>
    <col min="14009" max="14009" width="3.85546875" style="1" customWidth="1"/>
    <col min="14010" max="14010" width="19.85546875" style="1" customWidth="1"/>
    <col min="14011" max="14011" width="6.5703125" style="1" customWidth="1"/>
    <col min="14012" max="14012" width="7.5703125" style="1" bestFit="1" customWidth="1"/>
    <col min="14013" max="14017" width="13.28515625" style="1" customWidth="1"/>
    <col min="14018" max="14018" width="14.5703125" style="1" customWidth="1"/>
    <col min="14019" max="14019" width="14.85546875" style="1" customWidth="1"/>
    <col min="14020" max="14020" width="13.7109375" style="1" bestFit="1" customWidth="1"/>
    <col min="14021" max="14021" width="15.7109375" style="1" bestFit="1" customWidth="1"/>
    <col min="14022" max="14022" width="10.5703125" style="1" customWidth="1"/>
    <col min="14023" max="14023" width="8" style="1" customWidth="1"/>
    <col min="14024" max="14264" width="9.140625" style="1"/>
    <col min="14265" max="14265" width="3.85546875" style="1" customWidth="1"/>
    <col min="14266" max="14266" width="19.85546875" style="1" customWidth="1"/>
    <col min="14267" max="14267" width="6.5703125" style="1" customWidth="1"/>
    <col min="14268" max="14268" width="7.5703125" style="1" bestFit="1" customWidth="1"/>
    <col min="14269" max="14273" width="13.28515625" style="1" customWidth="1"/>
    <col min="14274" max="14274" width="14.5703125" style="1" customWidth="1"/>
    <col min="14275" max="14275" width="14.85546875" style="1" customWidth="1"/>
    <col min="14276" max="14276" width="13.7109375" style="1" bestFit="1" customWidth="1"/>
    <col min="14277" max="14277" width="15.7109375" style="1" bestFit="1" customWidth="1"/>
    <col min="14278" max="14278" width="10.5703125" style="1" customWidth="1"/>
    <col min="14279" max="14279" width="8" style="1" customWidth="1"/>
    <col min="14280" max="14520" width="9.140625" style="1"/>
    <col min="14521" max="14521" width="3.85546875" style="1" customWidth="1"/>
    <col min="14522" max="14522" width="19.85546875" style="1" customWidth="1"/>
    <col min="14523" max="14523" width="6.5703125" style="1" customWidth="1"/>
    <col min="14524" max="14524" width="7.5703125" style="1" bestFit="1" customWidth="1"/>
    <col min="14525" max="14529" width="13.28515625" style="1" customWidth="1"/>
    <col min="14530" max="14530" width="14.5703125" style="1" customWidth="1"/>
    <col min="14531" max="14531" width="14.85546875" style="1" customWidth="1"/>
    <col min="14532" max="14532" width="13.7109375" style="1" bestFit="1" customWidth="1"/>
    <col min="14533" max="14533" width="15.7109375" style="1" bestFit="1" customWidth="1"/>
    <col min="14534" max="14534" width="10.5703125" style="1" customWidth="1"/>
    <col min="14535" max="14535" width="8" style="1" customWidth="1"/>
    <col min="14536" max="14776" width="9.140625" style="1"/>
    <col min="14777" max="14777" width="3.85546875" style="1" customWidth="1"/>
    <col min="14778" max="14778" width="19.85546875" style="1" customWidth="1"/>
    <col min="14779" max="14779" width="6.5703125" style="1" customWidth="1"/>
    <col min="14780" max="14780" width="7.5703125" style="1" bestFit="1" customWidth="1"/>
    <col min="14781" max="14785" width="13.28515625" style="1" customWidth="1"/>
    <col min="14786" max="14786" width="14.5703125" style="1" customWidth="1"/>
    <col min="14787" max="14787" width="14.85546875" style="1" customWidth="1"/>
    <col min="14788" max="14788" width="13.7109375" style="1" bestFit="1" customWidth="1"/>
    <col min="14789" max="14789" width="15.7109375" style="1" bestFit="1" customWidth="1"/>
    <col min="14790" max="14790" width="10.5703125" style="1" customWidth="1"/>
    <col min="14791" max="14791" width="8" style="1" customWidth="1"/>
    <col min="14792" max="15032" width="9.140625" style="1"/>
    <col min="15033" max="15033" width="3.85546875" style="1" customWidth="1"/>
    <col min="15034" max="15034" width="19.85546875" style="1" customWidth="1"/>
    <col min="15035" max="15035" width="6.5703125" style="1" customWidth="1"/>
    <col min="15036" max="15036" width="7.5703125" style="1" bestFit="1" customWidth="1"/>
    <col min="15037" max="15041" width="13.28515625" style="1" customWidth="1"/>
    <col min="15042" max="15042" width="14.5703125" style="1" customWidth="1"/>
    <col min="15043" max="15043" width="14.85546875" style="1" customWidth="1"/>
    <col min="15044" max="15044" width="13.7109375" style="1" bestFit="1" customWidth="1"/>
    <col min="15045" max="15045" width="15.7109375" style="1" bestFit="1" customWidth="1"/>
    <col min="15046" max="15046" width="10.5703125" style="1" customWidth="1"/>
    <col min="15047" max="15047" width="8" style="1" customWidth="1"/>
    <col min="15048" max="15288" width="9.140625" style="1"/>
    <col min="15289" max="15289" width="3.85546875" style="1" customWidth="1"/>
    <col min="15290" max="15290" width="19.85546875" style="1" customWidth="1"/>
    <col min="15291" max="15291" width="6.5703125" style="1" customWidth="1"/>
    <col min="15292" max="15292" width="7.5703125" style="1" bestFit="1" customWidth="1"/>
    <col min="15293" max="15297" width="13.28515625" style="1" customWidth="1"/>
    <col min="15298" max="15298" width="14.5703125" style="1" customWidth="1"/>
    <col min="15299" max="15299" width="14.85546875" style="1" customWidth="1"/>
    <col min="15300" max="15300" width="13.7109375" style="1" bestFit="1" customWidth="1"/>
    <col min="15301" max="15301" width="15.7109375" style="1" bestFit="1" customWidth="1"/>
    <col min="15302" max="15302" width="10.5703125" style="1" customWidth="1"/>
    <col min="15303" max="15303" width="8" style="1" customWidth="1"/>
    <col min="15304" max="15544" width="9.140625" style="1"/>
    <col min="15545" max="15545" width="3.85546875" style="1" customWidth="1"/>
    <col min="15546" max="15546" width="19.85546875" style="1" customWidth="1"/>
    <col min="15547" max="15547" width="6.5703125" style="1" customWidth="1"/>
    <col min="15548" max="15548" width="7.5703125" style="1" bestFit="1" customWidth="1"/>
    <col min="15549" max="15553" width="13.28515625" style="1" customWidth="1"/>
    <col min="15554" max="15554" width="14.5703125" style="1" customWidth="1"/>
    <col min="15555" max="15555" width="14.85546875" style="1" customWidth="1"/>
    <col min="15556" max="15556" width="13.7109375" style="1" bestFit="1" customWidth="1"/>
    <col min="15557" max="15557" width="15.7109375" style="1" bestFit="1" customWidth="1"/>
    <col min="15558" max="15558" width="10.5703125" style="1" customWidth="1"/>
    <col min="15559" max="15559" width="8" style="1" customWidth="1"/>
    <col min="15560" max="15800" width="9.140625" style="1"/>
    <col min="15801" max="15801" width="3.85546875" style="1" customWidth="1"/>
    <col min="15802" max="15802" width="19.85546875" style="1" customWidth="1"/>
    <col min="15803" max="15803" width="6.5703125" style="1" customWidth="1"/>
    <col min="15804" max="15804" width="7.5703125" style="1" bestFit="1" customWidth="1"/>
    <col min="15805" max="15809" width="13.28515625" style="1" customWidth="1"/>
    <col min="15810" max="15810" width="14.5703125" style="1" customWidth="1"/>
    <col min="15811" max="15811" width="14.85546875" style="1" customWidth="1"/>
    <col min="15812" max="15812" width="13.7109375" style="1" bestFit="1" customWidth="1"/>
    <col min="15813" max="15813" width="15.7109375" style="1" bestFit="1" customWidth="1"/>
    <col min="15814" max="15814" width="10.5703125" style="1" customWidth="1"/>
    <col min="15815" max="15815" width="8" style="1" customWidth="1"/>
    <col min="15816" max="16056" width="9.140625" style="1"/>
    <col min="16057" max="16057" width="3.85546875" style="1" customWidth="1"/>
    <col min="16058" max="16058" width="19.85546875" style="1" customWidth="1"/>
    <col min="16059" max="16059" width="6.5703125" style="1" customWidth="1"/>
    <col min="16060" max="16060" width="7.5703125" style="1" bestFit="1" customWidth="1"/>
    <col min="16061" max="16065" width="13.28515625" style="1" customWidth="1"/>
    <col min="16066" max="16066" width="14.5703125" style="1" customWidth="1"/>
    <col min="16067" max="16067" width="14.85546875" style="1" customWidth="1"/>
    <col min="16068" max="16068" width="13.7109375" style="1" bestFit="1" customWidth="1"/>
    <col min="16069" max="16069" width="15.7109375" style="1" bestFit="1" customWidth="1"/>
    <col min="16070" max="16070" width="10.5703125" style="1" customWidth="1"/>
    <col min="16071" max="16071" width="8" style="1" customWidth="1"/>
    <col min="16072" max="16384" width="9.140625" style="1"/>
  </cols>
  <sheetData>
    <row r="1" spans="1:7" ht="28.5" customHeight="1" x14ac:dyDescent="0.25">
      <c r="A1" s="251" t="s">
        <v>75</v>
      </c>
      <c r="B1" s="251"/>
      <c r="C1" s="251"/>
      <c r="D1" s="251"/>
      <c r="E1" s="251"/>
      <c r="F1" s="251"/>
      <c r="G1" s="251"/>
    </row>
    <row r="2" spans="1:7" ht="16.5" x14ac:dyDescent="0.25">
      <c r="A2" s="141"/>
      <c r="B2" s="142"/>
      <c r="C2" s="141"/>
      <c r="D2" s="141"/>
      <c r="E2" s="141"/>
      <c r="F2" s="141"/>
      <c r="G2" s="141"/>
    </row>
    <row r="3" spans="1:7" ht="21.75" customHeight="1" x14ac:dyDescent="0.25">
      <c r="A3" s="250" t="s">
        <v>153</v>
      </c>
      <c r="B3" s="250"/>
      <c r="C3" s="250"/>
      <c r="D3" s="250"/>
      <c r="E3" s="250"/>
      <c r="F3" s="250"/>
      <c r="G3" s="250"/>
    </row>
    <row r="4" spans="1:7" ht="27.75" customHeight="1" x14ac:dyDescent="0.25">
      <c r="A4" s="143" t="s">
        <v>2</v>
      </c>
      <c r="B4" s="142"/>
      <c r="C4" s="141"/>
      <c r="D4" s="141"/>
      <c r="E4" s="141"/>
      <c r="F4" s="141"/>
      <c r="G4" s="141"/>
    </row>
    <row r="5" spans="1:7" ht="22.5" customHeight="1" x14ac:dyDescent="0.25">
      <c r="A5" s="249" t="s">
        <v>188</v>
      </c>
      <c r="B5" s="249"/>
      <c r="C5" s="249"/>
      <c r="D5" s="249"/>
      <c r="E5" s="249"/>
      <c r="F5" s="249"/>
      <c r="G5" s="249"/>
    </row>
    <row r="6" spans="1:7" ht="21.75" customHeight="1" x14ac:dyDescent="0.25">
      <c r="A6" s="143" t="s">
        <v>76</v>
      </c>
      <c r="B6" s="142"/>
      <c r="C6" s="141"/>
      <c r="D6" s="141"/>
      <c r="E6" s="141"/>
      <c r="F6" s="141"/>
      <c r="G6" s="141"/>
    </row>
    <row r="7" spans="1:7" ht="46.5" customHeight="1" x14ac:dyDescent="0.25">
      <c r="A7" s="252" t="s">
        <v>77</v>
      </c>
      <c r="B7" s="252"/>
      <c r="C7" s="252"/>
      <c r="D7" s="252"/>
      <c r="E7" s="252"/>
      <c r="F7" s="252"/>
      <c r="G7" s="252"/>
    </row>
    <row r="8" spans="1:7" ht="18" customHeight="1" x14ac:dyDescent="0.25">
      <c r="A8" s="141"/>
      <c r="B8" s="142"/>
      <c r="C8" s="141"/>
      <c r="D8" s="141"/>
      <c r="E8" s="141"/>
      <c r="F8" s="141"/>
      <c r="G8" s="141"/>
    </row>
    <row r="9" spans="1:7" ht="69" customHeight="1" x14ac:dyDescent="0.25">
      <c r="A9" s="144" t="s">
        <v>6</v>
      </c>
      <c r="B9" s="144" t="s">
        <v>7</v>
      </c>
      <c r="C9" s="144" t="s">
        <v>8</v>
      </c>
      <c r="D9" s="144" t="s">
        <v>9</v>
      </c>
      <c r="E9" s="144" t="s">
        <v>191</v>
      </c>
      <c r="F9" s="144" t="s">
        <v>189</v>
      </c>
      <c r="G9" s="145" t="s">
        <v>190</v>
      </c>
    </row>
    <row r="10" spans="1:7" s="62" customFormat="1" ht="48" customHeight="1" x14ac:dyDescent="0.25">
      <c r="A10" s="144">
        <v>1</v>
      </c>
      <c r="B10" s="146" t="s">
        <v>152</v>
      </c>
      <c r="C10" s="144" t="s">
        <v>15</v>
      </c>
      <c r="D10" s="144">
        <v>40</v>
      </c>
      <c r="E10" s="147">
        <v>1733</v>
      </c>
      <c r="F10" s="147">
        <v>1582.34</v>
      </c>
      <c r="G10" s="148">
        <v>1582.08</v>
      </c>
    </row>
    <row r="11" spans="1:7" ht="27.75" customHeight="1" x14ac:dyDescent="0.25">
      <c r="A11" s="253" t="s">
        <v>16</v>
      </c>
      <c r="B11" s="254"/>
      <c r="C11" s="253"/>
      <c r="D11" s="253"/>
      <c r="E11" s="147">
        <f>E10*D10</f>
        <v>69320</v>
      </c>
      <c r="F11" s="147">
        <f>F10*D10</f>
        <v>63293.599999999999</v>
      </c>
      <c r="G11" s="148">
        <f>G10*D10</f>
        <v>63283.199999999997</v>
      </c>
    </row>
    <row r="12" spans="1:7" ht="30.75" customHeight="1" x14ac:dyDescent="0.25">
      <c r="A12" s="255" t="s">
        <v>187</v>
      </c>
      <c r="B12" s="255"/>
      <c r="C12" s="255"/>
      <c r="D12" s="255"/>
      <c r="E12" s="255"/>
      <c r="F12" s="255"/>
      <c r="G12" s="255"/>
    </row>
    <row r="13" spans="1:7" ht="27.75" customHeight="1" x14ac:dyDescent="0.25">
      <c r="A13" s="248" t="s">
        <v>192</v>
      </c>
      <c r="B13" s="248"/>
      <c r="C13" s="248"/>
      <c r="D13" s="248"/>
      <c r="E13" s="248"/>
      <c r="F13" s="248"/>
      <c r="G13" s="248"/>
    </row>
    <row r="14" spans="1:7" ht="16.5" x14ac:dyDescent="0.25">
      <c r="A14" s="141"/>
      <c r="B14" s="149" t="s">
        <v>18</v>
      </c>
      <c r="C14" s="141"/>
      <c r="D14" s="141"/>
      <c r="E14" s="141"/>
      <c r="F14" s="141"/>
      <c r="G14" s="141"/>
    </row>
    <row r="15" spans="1:7" ht="33" x14ac:dyDescent="0.25">
      <c r="A15" s="141"/>
      <c r="B15" s="150" t="s">
        <v>79</v>
      </c>
      <c r="C15" s="141"/>
      <c r="D15" s="141"/>
      <c r="E15" s="141"/>
      <c r="F15" s="141"/>
      <c r="G15" s="141"/>
    </row>
    <row r="16" spans="1:7" ht="19.5" customHeight="1" x14ac:dyDescent="0.25">
      <c r="A16" s="141"/>
      <c r="B16" s="151" t="s">
        <v>36</v>
      </c>
      <c r="C16" s="141"/>
      <c r="D16" s="141"/>
      <c r="E16" s="141"/>
      <c r="F16" s="141"/>
      <c r="G16" s="141"/>
    </row>
    <row r="17" spans="1:7" ht="16.5" x14ac:dyDescent="0.25">
      <c r="A17" s="141"/>
      <c r="B17" s="142"/>
      <c r="C17" s="141"/>
      <c r="D17" s="141"/>
      <c r="E17" s="141"/>
      <c r="F17" s="141"/>
      <c r="G17" s="141"/>
    </row>
    <row r="18" spans="1:7" ht="33" x14ac:dyDescent="0.25">
      <c r="A18" s="141"/>
      <c r="B18" s="152" t="s">
        <v>90</v>
      </c>
      <c r="C18" s="141"/>
      <c r="D18" s="141"/>
      <c r="E18" s="141"/>
      <c r="F18" s="141"/>
      <c r="G18" s="141"/>
    </row>
    <row r="19" spans="1:7" ht="16.5" x14ac:dyDescent="0.25">
      <c r="A19" s="141"/>
      <c r="B19" s="153" t="s">
        <v>22</v>
      </c>
      <c r="C19" s="141"/>
      <c r="D19" s="141"/>
      <c r="E19" s="141"/>
      <c r="F19" s="141"/>
      <c r="G19" s="141"/>
    </row>
    <row r="20" spans="1:7" ht="16.5" x14ac:dyDescent="0.25">
      <c r="A20" s="141"/>
      <c r="B20" s="142"/>
      <c r="C20" s="141"/>
      <c r="D20" s="141"/>
      <c r="E20" s="141"/>
      <c r="F20" s="141"/>
      <c r="G20" s="141"/>
    </row>
    <row r="21" spans="1:7" ht="16.5" x14ac:dyDescent="0.25">
      <c r="A21" s="143"/>
      <c r="B21" s="154" t="s">
        <v>35</v>
      </c>
      <c r="C21" s="141"/>
      <c r="D21" s="141"/>
      <c r="E21" s="141"/>
      <c r="F21" s="141"/>
      <c r="G21" s="141"/>
    </row>
    <row r="22" spans="1:7" ht="49.5" x14ac:dyDescent="0.25">
      <c r="A22" s="141"/>
      <c r="B22" s="152" t="s">
        <v>157</v>
      </c>
      <c r="C22" s="141"/>
      <c r="D22" s="141"/>
      <c r="E22" s="141"/>
      <c r="F22" s="141"/>
      <c r="G22" s="141"/>
    </row>
    <row r="23" spans="1:7" ht="16.5" x14ac:dyDescent="0.25">
      <c r="A23" s="141"/>
      <c r="B23" s="153" t="s">
        <v>156</v>
      </c>
      <c r="C23" s="141"/>
      <c r="D23" s="141"/>
      <c r="E23" s="141"/>
      <c r="F23" s="141"/>
      <c r="G23" s="141"/>
    </row>
    <row r="24" spans="1:7" ht="21.75" customHeight="1" x14ac:dyDescent="0.25">
      <c r="A24" s="141"/>
      <c r="B24" s="142"/>
      <c r="C24" s="141"/>
      <c r="D24" s="141"/>
      <c r="E24" s="141"/>
      <c r="F24" s="141"/>
      <c r="G24" s="141"/>
    </row>
    <row r="25" spans="1:7" ht="26.25" customHeight="1" x14ac:dyDescent="0.25">
      <c r="A25" s="141"/>
      <c r="B25" s="246" t="s">
        <v>25</v>
      </c>
      <c r="C25" s="247"/>
      <c r="D25" s="141"/>
      <c r="E25" s="141"/>
      <c r="F25" s="141"/>
      <c r="G25" s="155" t="s">
        <v>24</v>
      </c>
    </row>
    <row r="26" spans="1:7" ht="15.75" customHeight="1" x14ac:dyDescent="0.25">
      <c r="A26" s="141"/>
      <c r="B26" s="247"/>
      <c r="C26" s="247"/>
      <c r="D26" s="141"/>
      <c r="E26" s="141"/>
      <c r="F26" s="141"/>
      <c r="G26" s="156">
        <f ca="1">TODAY()</f>
        <v>46188</v>
      </c>
    </row>
    <row r="27" spans="1:7" ht="16.5" x14ac:dyDescent="0.25">
      <c r="A27" s="141"/>
      <c r="B27" s="157" t="s">
        <v>91</v>
      </c>
      <c r="C27" s="141"/>
      <c r="D27" s="141"/>
      <c r="E27" s="141"/>
      <c r="F27" s="141"/>
      <c r="G27" s="158" t="s">
        <v>80</v>
      </c>
    </row>
    <row r="34" spans="3:3" x14ac:dyDescent="0.25">
      <c r="C34" s="53"/>
    </row>
  </sheetData>
  <mergeCells count="8">
    <mergeCell ref="B25:C26"/>
    <mergeCell ref="A13:G13"/>
    <mergeCell ref="A5:G5"/>
    <mergeCell ref="A3:G3"/>
    <mergeCell ref="A1:G1"/>
    <mergeCell ref="A7:G7"/>
    <mergeCell ref="A11:D11"/>
    <mergeCell ref="A12:G12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pageSetUpPr fitToPage="1"/>
  </sheetPr>
  <dimension ref="A1:N31"/>
  <sheetViews>
    <sheetView zoomScale="80" zoomScaleNormal="80" workbookViewId="0">
      <selection activeCell="G13" sqref="G13"/>
    </sheetView>
  </sheetViews>
  <sheetFormatPr defaultRowHeight="15.75" x14ac:dyDescent="0.25"/>
  <cols>
    <col min="1" max="1" width="5.7109375" style="1" customWidth="1"/>
    <col min="2" max="2" width="38.7109375" style="1" customWidth="1"/>
    <col min="3" max="3" width="7.85546875" style="1" customWidth="1"/>
    <col min="4" max="4" width="9.28515625" style="1" customWidth="1"/>
    <col min="5" max="6" width="26.7109375" style="1" customWidth="1"/>
    <col min="7" max="7" width="26.28515625" style="1" customWidth="1"/>
    <col min="8" max="8" width="17.140625" style="1" customWidth="1"/>
    <col min="9" max="9" width="16.140625" style="1" customWidth="1"/>
    <col min="10" max="10" width="15.5703125" style="1" customWidth="1"/>
    <col min="11" max="11" width="20.140625" style="1" customWidth="1"/>
    <col min="12" max="12" width="18.140625" style="1" customWidth="1"/>
    <col min="13" max="13" width="21.140625" style="1" customWidth="1"/>
    <col min="14" max="14" width="13.42578125" style="1" customWidth="1"/>
    <col min="15" max="203" width="9.140625" style="1"/>
    <col min="204" max="204" width="3.85546875" style="1" customWidth="1"/>
    <col min="205" max="205" width="19.85546875" style="1" customWidth="1"/>
    <col min="206" max="206" width="6.5703125" style="1" customWidth="1"/>
    <col min="207" max="207" width="7.5703125" style="1" bestFit="1" customWidth="1"/>
    <col min="208" max="212" width="13.28515625" style="1" customWidth="1"/>
    <col min="213" max="213" width="14.5703125" style="1" customWidth="1"/>
    <col min="214" max="214" width="14.85546875" style="1" customWidth="1"/>
    <col min="215" max="215" width="13.7109375" style="1" bestFit="1" customWidth="1"/>
    <col min="216" max="216" width="15.7109375" style="1" bestFit="1" customWidth="1"/>
    <col min="217" max="217" width="10.5703125" style="1" customWidth="1"/>
    <col min="218" max="218" width="8" style="1" customWidth="1"/>
    <col min="219" max="455" width="9.140625" style="1"/>
    <col min="456" max="456" width="3.85546875" style="1" customWidth="1"/>
    <col min="457" max="457" width="19.85546875" style="1" customWidth="1"/>
    <col min="458" max="458" width="6.5703125" style="1" customWidth="1"/>
    <col min="459" max="459" width="7.5703125" style="1" bestFit="1" customWidth="1"/>
    <col min="460" max="464" width="13.28515625" style="1" customWidth="1"/>
    <col min="465" max="465" width="14.5703125" style="1" customWidth="1"/>
    <col min="466" max="466" width="14.85546875" style="1" customWidth="1"/>
    <col min="467" max="467" width="13.7109375" style="1" bestFit="1" customWidth="1"/>
    <col min="468" max="468" width="15.7109375" style="1" bestFit="1" customWidth="1"/>
    <col min="469" max="469" width="10.5703125" style="1" customWidth="1"/>
    <col min="470" max="470" width="8" style="1" customWidth="1"/>
    <col min="471" max="711" width="9.140625" style="1"/>
    <col min="712" max="712" width="3.85546875" style="1" customWidth="1"/>
    <col min="713" max="713" width="19.85546875" style="1" customWidth="1"/>
    <col min="714" max="714" width="6.5703125" style="1" customWidth="1"/>
    <col min="715" max="715" width="7.5703125" style="1" bestFit="1" customWidth="1"/>
    <col min="716" max="720" width="13.28515625" style="1" customWidth="1"/>
    <col min="721" max="721" width="14.5703125" style="1" customWidth="1"/>
    <col min="722" max="722" width="14.85546875" style="1" customWidth="1"/>
    <col min="723" max="723" width="13.7109375" style="1" bestFit="1" customWidth="1"/>
    <col min="724" max="724" width="15.7109375" style="1" bestFit="1" customWidth="1"/>
    <col min="725" max="725" width="10.5703125" style="1" customWidth="1"/>
    <col min="726" max="726" width="8" style="1" customWidth="1"/>
    <col min="727" max="967" width="9.140625" style="1"/>
    <col min="968" max="968" width="3.85546875" style="1" customWidth="1"/>
    <col min="969" max="969" width="19.85546875" style="1" customWidth="1"/>
    <col min="970" max="970" width="6.5703125" style="1" customWidth="1"/>
    <col min="971" max="971" width="7.5703125" style="1" bestFit="1" customWidth="1"/>
    <col min="972" max="976" width="13.28515625" style="1" customWidth="1"/>
    <col min="977" max="977" width="14.5703125" style="1" customWidth="1"/>
    <col min="978" max="978" width="14.85546875" style="1" customWidth="1"/>
    <col min="979" max="979" width="13.7109375" style="1" bestFit="1" customWidth="1"/>
    <col min="980" max="980" width="15.7109375" style="1" bestFit="1" customWidth="1"/>
    <col min="981" max="981" width="10.5703125" style="1" customWidth="1"/>
    <col min="982" max="982" width="8" style="1" customWidth="1"/>
    <col min="983" max="1223" width="9.140625" style="1"/>
    <col min="1224" max="1224" width="3.85546875" style="1" customWidth="1"/>
    <col min="1225" max="1225" width="19.85546875" style="1" customWidth="1"/>
    <col min="1226" max="1226" width="6.5703125" style="1" customWidth="1"/>
    <col min="1227" max="1227" width="7.5703125" style="1" bestFit="1" customWidth="1"/>
    <col min="1228" max="1232" width="13.28515625" style="1" customWidth="1"/>
    <col min="1233" max="1233" width="14.5703125" style="1" customWidth="1"/>
    <col min="1234" max="1234" width="14.85546875" style="1" customWidth="1"/>
    <col min="1235" max="1235" width="13.7109375" style="1" bestFit="1" customWidth="1"/>
    <col min="1236" max="1236" width="15.7109375" style="1" bestFit="1" customWidth="1"/>
    <col min="1237" max="1237" width="10.5703125" style="1" customWidth="1"/>
    <col min="1238" max="1238" width="8" style="1" customWidth="1"/>
    <col min="1239" max="1479" width="9.140625" style="1"/>
    <col min="1480" max="1480" width="3.85546875" style="1" customWidth="1"/>
    <col min="1481" max="1481" width="19.85546875" style="1" customWidth="1"/>
    <col min="1482" max="1482" width="6.5703125" style="1" customWidth="1"/>
    <col min="1483" max="1483" width="7.5703125" style="1" bestFit="1" customWidth="1"/>
    <col min="1484" max="1488" width="13.28515625" style="1" customWidth="1"/>
    <col min="1489" max="1489" width="14.5703125" style="1" customWidth="1"/>
    <col min="1490" max="1490" width="14.85546875" style="1" customWidth="1"/>
    <col min="1491" max="1491" width="13.7109375" style="1" bestFit="1" customWidth="1"/>
    <col min="1492" max="1492" width="15.7109375" style="1" bestFit="1" customWidth="1"/>
    <col min="1493" max="1493" width="10.5703125" style="1" customWidth="1"/>
    <col min="1494" max="1494" width="8" style="1" customWidth="1"/>
    <col min="1495" max="1735" width="9.140625" style="1"/>
    <col min="1736" max="1736" width="3.85546875" style="1" customWidth="1"/>
    <col min="1737" max="1737" width="19.85546875" style="1" customWidth="1"/>
    <col min="1738" max="1738" width="6.5703125" style="1" customWidth="1"/>
    <col min="1739" max="1739" width="7.5703125" style="1" bestFit="1" customWidth="1"/>
    <col min="1740" max="1744" width="13.28515625" style="1" customWidth="1"/>
    <col min="1745" max="1745" width="14.5703125" style="1" customWidth="1"/>
    <col min="1746" max="1746" width="14.85546875" style="1" customWidth="1"/>
    <col min="1747" max="1747" width="13.7109375" style="1" bestFit="1" customWidth="1"/>
    <col min="1748" max="1748" width="15.7109375" style="1" bestFit="1" customWidth="1"/>
    <col min="1749" max="1749" width="10.5703125" style="1" customWidth="1"/>
    <col min="1750" max="1750" width="8" style="1" customWidth="1"/>
    <col min="1751" max="1991" width="9.140625" style="1"/>
    <col min="1992" max="1992" width="3.85546875" style="1" customWidth="1"/>
    <col min="1993" max="1993" width="19.85546875" style="1" customWidth="1"/>
    <col min="1994" max="1994" width="6.5703125" style="1" customWidth="1"/>
    <col min="1995" max="1995" width="7.5703125" style="1" bestFit="1" customWidth="1"/>
    <col min="1996" max="2000" width="13.28515625" style="1" customWidth="1"/>
    <col min="2001" max="2001" width="14.5703125" style="1" customWidth="1"/>
    <col min="2002" max="2002" width="14.85546875" style="1" customWidth="1"/>
    <col min="2003" max="2003" width="13.7109375" style="1" bestFit="1" customWidth="1"/>
    <col min="2004" max="2004" width="15.7109375" style="1" bestFit="1" customWidth="1"/>
    <col min="2005" max="2005" width="10.5703125" style="1" customWidth="1"/>
    <col min="2006" max="2006" width="8" style="1" customWidth="1"/>
    <col min="2007" max="2247" width="9.140625" style="1"/>
    <col min="2248" max="2248" width="3.85546875" style="1" customWidth="1"/>
    <col min="2249" max="2249" width="19.85546875" style="1" customWidth="1"/>
    <col min="2250" max="2250" width="6.5703125" style="1" customWidth="1"/>
    <col min="2251" max="2251" width="7.5703125" style="1" bestFit="1" customWidth="1"/>
    <col min="2252" max="2256" width="13.28515625" style="1" customWidth="1"/>
    <col min="2257" max="2257" width="14.5703125" style="1" customWidth="1"/>
    <col min="2258" max="2258" width="14.85546875" style="1" customWidth="1"/>
    <col min="2259" max="2259" width="13.7109375" style="1" bestFit="1" customWidth="1"/>
    <col min="2260" max="2260" width="15.7109375" style="1" bestFit="1" customWidth="1"/>
    <col min="2261" max="2261" width="10.5703125" style="1" customWidth="1"/>
    <col min="2262" max="2262" width="8" style="1" customWidth="1"/>
    <col min="2263" max="2503" width="9.140625" style="1"/>
    <col min="2504" max="2504" width="3.85546875" style="1" customWidth="1"/>
    <col min="2505" max="2505" width="19.85546875" style="1" customWidth="1"/>
    <col min="2506" max="2506" width="6.5703125" style="1" customWidth="1"/>
    <col min="2507" max="2507" width="7.5703125" style="1" bestFit="1" customWidth="1"/>
    <col min="2508" max="2512" width="13.28515625" style="1" customWidth="1"/>
    <col min="2513" max="2513" width="14.5703125" style="1" customWidth="1"/>
    <col min="2514" max="2514" width="14.85546875" style="1" customWidth="1"/>
    <col min="2515" max="2515" width="13.7109375" style="1" bestFit="1" customWidth="1"/>
    <col min="2516" max="2516" width="15.7109375" style="1" bestFit="1" customWidth="1"/>
    <col min="2517" max="2517" width="10.5703125" style="1" customWidth="1"/>
    <col min="2518" max="2518" width="8" style="1" customWidth="1"/>
    <col min="2519" max="2759" width="9.140625" style="1"/>
    <col min="2760" max="2760" width="3.85546875" style="1" customWidth="1"/>
    <col min="2761" max="2761" width="19.85546875" style="1" customWidth="1"/>
    <col min="2762" max="2762" width="6.5703125" style="1" customWidth="1"/>
    <col min="2763" max="2763" width="7.5703125" style="1" bestFit="1" customWidth="1"/>
    <col min="2764" max="2768" width="13.28515625" style="1" customWidth="1"/>
    <col min="2769" max="2769" width="14.5703125" style="1" customWidth="1"/>
    <col min="2770" max="2770" width="14.85546875" style="1" customWidth="1"/>
    <col min="2771" max="2771" width="13.7109375" style="1" bestFit="1" customWidth="1"/>
    <col min="2772" max="2772" width="15.7109375" style="1" bestFit="1" customWidth="1"/>
    <col min="2773" max="2773" width="10.5703125" style="1" customWidth="1"/>
    <col min="2774" max="2774" width="8" style="1" customWidth="1"/>
    <col min="2775" max="3015" width="9.140625" style="1"/>
    <col min="3016" max="3016" width="3.85546875" style="1" customWidth="1"/>
    <col min="3017" max="3017" width="19.85546875" style="1" customWidth="1"/>
    <col min="3018" max="3018" width="6.5703125" style="1" customWidth="1"/>
    <col min="3019" max="3019" width="7.5703125" style="1" bestFit="1" customWidth="1"/>
    <col min="3020" max="3024" width="13.28515625" style="1" customWidth="1"/>
    <col min="3025" max="3025" width="14.5703125" style="1" customWidth="1"/>
    <col min="3026" max="3026" width="14.85546875" style="1" customWidth="1"/>
    <col min="3027" max="3027" width="13.7109375" style="1" bestFit="1" customWidth="1"/>
    <col min="3028" max="3028" width="15.7109375" style="1" bestFit="1" customWidth="1"/>
    <col min="3029" max="3029" width="10.5703125" style="1" customWidth="1"/>
    <col min="3030" max="3030" width="8" style="1" customWidth="1"/>
    <col min="3031" max="3271" width="9.140625" style="1"/>
    <col min="3272" max="3272" width="3.85546875" style="1" customWidth="1"/>
    <col min="3273" max="3273" width="19.85546875" style="1" customWidth="1"/>
    <col min="3274" max="3274" width="6.5703125" style="1" customWidth="1"/>
    <col min="3275" max="3275" width="7.5703125" style="1" bestFit="1" customWidth="1"/>
    <col min="3276" max="3280" width="13.28515625" style="1" customWidth="1"/>
    <col min="3281" max="3281" width="14.5703125" style="1" customWidth="1"/>
    <col min="3282" max="3282" width="14.85546875" style="1" customWidth="1"/>
    <col min="3283" max="3283" width="13.7109375" style="1" bestFit="1" customWidth="1"/>
    <col min="3284" max="3284" width="15.7109375" style="1" bestFit="1" customWidth="1"/>
    <col min="3285" max="3285" width="10.5703125" style="1" customWidth="1"/>
    <col min="3286" max="3286" width="8" style="1" customWidth="1"/>
    <col min="3287" max="3527" width="9.140625" style="1"/>
    <col min="3528" max="3528" width="3.85546875" style="1" customWidth="1"/>
    <col min="3529" max="3529" width="19.85546875" style="1" customWidth="1"/>
    <col min="3530" max="3530" width="6.5703125" style="1" customWidth="1"/>
    <col min="3531" max="3531" width="7.5703125" style="1" bestFit="1" customWidth="1"/>
    <col min="3532" max="3536" width="13.28515625" style="1" customWidth="1"/>
    <col min="3537" max="3537" width="14.5703125" style="1" customWidth="1"/>
    <col min="3538" max="3538" width="14.85546875" style="1" customWidth="1"/>
    <col min="3539" max="3539" width="13.7109375" style="1" bestFit="1" customWidth="1"/>
    <col min="3540" max="3540" width="15.7109375" style="1" bestFit="1" customWidth="1"/>
    <col min="3541" max="3541" width="10.5703125" style="1" customWidth="1"/>
    <col min="3542" max="3542" width="8" style="1" customWidth="1"/>
    <col min="3543" max="3783" width="9.140625" style="1"/>
    <col min="3784" max="3784" width="3.85546875" style="1" customWidth="1"/>
    <col min="3785" max="3785" width="19.85546875" style="1" customWidth="1"/>
    <col min="3786" max="3786" width="6.5703125" style="1" customWidth="1"/>
    <col min="3787" max="3787" width="7.5703125" style="1" bestFit="1" customWidth="1"/>
    <col min="3788" max="3792" width="13.28515625" style="1" customWidth="1"/>
    <col min="3793" max="3793" width="14.5703125" style="1" customWidth="1"/>
    <col min="3794" max="3794" width="14.85546875" style="1" customWidth="1"/>
    <col min="3795" max="3795" width="13.7109375" style="1" bestFit="1" customWidth="1"/>
    <col min="3796" max="3796" width="15.7109375" style="1" bestFit="1" customWidth="1"/>
    <col min="3797" max="3797" width="10.5703125" style="1" customWidth="1"/>
    <col min="3798" max="3798" width="8" style="1" customWidth="1"/>
    <col min="3799" max="4039" width="9.140625" style="1"/>
    <col min="4040" max="4040" width="3.85546875" style="1" customWidth="1"/>
    <col min="4041" max="4041" width="19.85546875" style="1" customWidth="1"/>
    <col min="4042" max="4042" width="6.5703125" style="1" customWidth="1"/>
    <col min="4043" max="4043" width="7.5703125" style="1" bestFit="1" customWidth="1"/>
    <col min="4044" max="4048" width="13.28515625" style="1" customWidth="1"/>
    <col min="4049" max="4049" width="14.5703125" style="1" customWidth="1"/>
    <col min="4050" max="4050" width="14.85546875" style="1" customWidth="1"/>
    <col min="4051" max="4051" width="13.7109375" style="1" bestFit="1" customWidth="1"/>
    <col min="4052" max="4052" width="15.7109375" style="1" bestFit="1" customWidth="1"/>
    <col min="4053" max="4053" width="10.5703125" style="1" customWidth="1"/>
    <col min="4054" max="4054" width="8" style="1" customWidth="1"/>
    <col min="4055" max="4295" width="9.140625" style="1"/>
    <col min="4296" max="4296" width="3.85546875" style="1" customWidth="1"/>
    <col min="4297" max="4297" width="19.85546875" style="1" customWidth="1"/>
    <col min="4298" max="4298" width="6.5703125" style="1" customWidth="1"/>
    <col min="4299" max="4299" width="7.5703125" style="1" bestFit="1" customWidth="1"/>
    <col min="4300" max="4304" width="13.28515625" style="1" customWidth="1"/>
    <col min="4305" max="4305" width="14.5703125" style="1" customWidth="1"/>
    <col min="4306" max="4306" width="14.85546875" style="1" customWidth="1"/>
    <col min="4307" max="4307" width="13.7109375" style="1" bestFit="1" customWidth="1"/>
    <col min="4308" max="4308" width="15.7109375" style="1" bestFit="1" customWidth="1"/>
    <col min="4309" max="4309" width="10.5703125" style="1" customWidth="1"/>
    <col min="4310" max="4310" width="8" style="1" customWidth="1"/>
    <col min="4311" max="4551" width="9.140625" style="1"/>
    <col min="4552" max="4552" width="3.85546875" style="1" customWidth="1"/>
    <col min="4553" max="4553" width="19.85546875" style="1" customWidth="1"/>
    <col min="4554" max="4554" width="6.5703125" style="1" customWidth="1"/>
    <col min="4555" max="4555" width="7.5703125" style="1" bestFit="1" customWidth="1"/>
    <col min="4556" max="4560" width="13.28515625" style="1" customWidth="1"/>
    <col min="4561" max="4561" width="14.5703125" style="1" customWidth="1"/>
    <col min="4562" max="4562" width="14.85546875" style="1" customWidth="1"/>
    <col min="4563" max="4563" width="13.7109375" style="1" bestFit="1" customWidth="1"/>
    <col min="4564" max="4564" width="15.7109375" style="1" bestFit="1" customWidth="1"/>
    <col min="4565" max="4565" width="10.5703125" style="1" customWidth="1"/>
    <col min="4566" max="4566" width="8" style="1" customWidth="1"/>
    <col min="4567" max="4807" width="9.140625" style="1"/>
    <col min="4808" max="4808" width="3.85546875" style="1" customWidth="1"/>
    <col min="4809" max="4809" width="19.85546875" style="1" customWidth="1"/>
    <col min="4810" max="4810" width="6.5703125" style="1" customWidth="1"/>
    <col min="4811" max="4811" width="7.5703125" style="1" bestFit="1" customWidth="1"/>
    <col min="4812" max="4816" width="13.28515625" style="1" customWidth="1"/>
    <col min="4817" max="4817" width="14.5703125" style="1" customWidth="1"/>
    <col min="4818" max="4818" width="14.85546875" style="1" customWidth="1"/>
    <col min="4819" max="4819" width="13.7109375" style="1" bestFit="1" customWidth="1"/>
    <col min="4820" max="4820" width="15.7109375" style="1" bestFit="1" customWidth="1"/>
    <col min="4821" max="4821" width="10.5703125" style="1" customWidth="1"/>
    <col min="4822" max="4822" width="8" style="1" customWidth="1"/>
    <col min="4823" max="5063" width="9.140625" style="1"/>
    <col min="5064" max="5064" width="3.85546875" style="1" customWidth="1"/>
    <col min="5065" max="5065" width="19.85546875" style="1" customWidth="1"/>
    <col min="5066" max="5066" width="6.5703125" style="1" customWidth="1"/>
    <col min="5067" max="5067" width="7.5703125" style="1" bestFit="1" customWidth="1"/>
    <col min="5068" max="5072" width="13.28515625" style="1" customWidth="1"/>
    <col min="5073" max="5073" width="14.5703125" style="1" customWidth="1"/>
    <col min="5074" max="5074" width="14.85546875" style="1" customWidth="1"/>
    <col min="5075" max="5075" width="13.7109375" style="1" bestFit="1" customWidth="1"/>
    <col min="5076" max="5076" width="15.7109375" style="1" bestFit="1" customWidth="1"/>
    <col min="5077" max="5077" width="10.5703125" style="1" customWidth="1"/>
    <col min="5078" max="5078" width="8" style="1" customWidth="1"/>
    <col min="5079" max="5319" width="9.140625" style="1"/>
    <col min="5320" max="5320" width="3.85546875" style="1" customWidth="1"/>
    <col min="5321" max="5321" width="19.85546875" style="1" customWidth="1"/>
    <col min="5322" max="5322" width="6.5703125" style="1" customWidth="1"/>
    <col min="5323" max="5323" width="7.5703125" style="1" bestFit="1" customWidth="1"/>
    <col min="5324" max="5328" width="13.28515625" style="1" customWidth="1"/>
    <col min="5329" max="5329" width="14.5703125" style="1" customWidth="1"/>
    <col min="5330" max="5330" width="14.85546875" style="1" customWidth="1"/>
    <col min="5331" max="5331" width="13.7109375" style="1" bestFit="1" customWidth="1"/>
    <col min="5332" max="5332" width="15.7109375" style="1" bestFit="1" customWidth="1"/>
    <col min="5333" max="5333" width="10.5703125" style="1" customWidth="1"/>
    <col min="5334" max="5334" width="8" style="1" customWidth="1"/>
    <col min="5335" max="5575" width="9.140625" style="1"/>
    <col min="5576" max="5576" width="3.85546875" style="1" customWidth="1"/>
    <col min="5577" max="5577" width="19.85546875" style="1" customWidth="1"/>
    <col min="5578" max="5578" width="6.5703125" style="1" customWidth="1"/>
    <col min="5579" max="5579" width="7.5703125" style="1" bestFit="1" customWidth="1"/>
    <col min="5580" max="5584" width="13.28515625" style="1" customWidth="1"/>
    <col min="5585" max="5585" width="14.5703125" style="1" customWidth="1"/>
    <col min="5586" max="5586" width="14.85546875" style="1" customWidth="1"/>
    <col min="5587" max="5587" width="13.7109375" style="1" bestFit="1" customWidth="1"/>
    <col min="5588" max="5588" width="15.7109375" style="1" bestFit="1" customWidth="1"/>
    <col min="5589" max="5589" width="10.5703125" style="1" customWidth="1"/>
    <col min="5590" max="5590" width="8" style="1" customWidth="1"/>
    <col min="5591" max="5831" width="9.140625" style="1"/>
    <col min="5832" max="5832" width="3.85546875" style="1" customWidth="1"/>
    <col min="5833" max="5833" width="19.85546875" style="1" customWidth="1"/>
    <col min="5834" max="5834" width="6.5703125" style="1" customWidth="1"/>
    <col min="5835" max="5835" width="7.5703125" style="1" bestFit="1" customWidth="1"/>
    <col min="5836" max="5840" width="13.28515625" style="1" customWidth="1"/>
    <col min="5841" max="5841" width="14.5703125" style="1" customWidth="1"/>
    <col min="5842" max="5842" width="14.85546875" style="1" customWidth="1"/>
    <col min="5843" max="5843" width="13.7109375" style="1" bestFit="1" customWidth="1"/>
    <col min="5844" max="5844" width="15.7109375" style="1" bestFit="1" customWidth="1"/>
    <col min="5845" max="5845" width="10.5703125" style="1" customWidth="1"/>
    <col min="5846" max="5846" width="8" style="1" customWidth="1"/>
    <col min="5847" max="6087" width="9.140625" style="1"/>
    <col min="6088" max="6088" width="3.85546875" style="1" customWidth="1"/>
    <col min="6089" max="6089" width="19.85546875" style="1" customWidth="1"/>
    <col min="6090" max="6090" width="6.5703125" style="1" customWidth="1"/>
    <col min="6091" max="6091" width="7.5703125" style="1" bestFit="1" customWidth="1"/>
    <col min="6092" max="6096" width="13.28515625" style="1" customWidth="1"/>
    <col min="6097" max="6097" width="14.5703125" style="1" customWidth="1"/>
    <col min="6098" max="6098" width="14.85546875" style="1" customWidth="1"/>
    <col min="6099" max="6099" width="13.7109375" style="1" bestFit="1" customWidth="1"/>
    <col min="6100" max="6100" width="15.7109375" style="1" bestFit="1" customWidth="1"/>
    <col min="6101" max="6101" width="10.5703125" style="1" customWidth="1"/>
    <col min="6102" max="6102" width="8" style="1" customWidth="1"/>
    <col min="6103" max="6343" width="9.140625" style="1"/>
    <col min="6344" max="6344" width="3.85546875" style="1" customWidth="1"/>
    <col min="6345" max="6345" width="19.85546875" style="1" customWidth="1"/>
    <col min="6346" max="6346" width="6.5703125" style="1" customWidth="1"/>
    <col min="6347" max="6347" width="7.5703125" style="1" bestFit="1" customWidth="1"/>
    <col min="6348" max="6352" width="13.28515625" style="1" customWidth="1"/>
    <col min="6353" max="6353" width="14.5703125" style="1" customWidth="1"/>
    <col min="6354" max="6354" width="14.85546875" style="1" customWidth="1"/>
    <col min="6355" max="6355" width="13.7109375" style="1" bestFit="1" customWidth="1"/>
    <col min="6356" max="6356" width="15.7109375" style="1" bestFit="1" customWidth="1"/>
    <col min="6357" max="6357" width="10.5703125" style="1" customWidth="1"/>
    <col min="6358" max="6358" width="8" style="1" customWidth="1"/>
    <col min="6359" max="6599" width="9.140625" style="1"/>
    <col min="6600" max="6600" width="3.85546875" style="1" customWidth="1"/>
    <col min="6601" max="6601" width="19.85546875" style="1" customWidth="1"/>
    <col min="6602" max="6602" width="6.5703125" style="1" customWidth="1"/>
    <col min="6603" max="6603" width="7.5703125" style="1" bestFit="1" customWidth="1"/>
    <col min="6604" max="6608" width="13.28515625" style="1" customWidth="1"/>
    <col min="6609" max="6609" width="14.5703125" style="1" customWidth="1"/>
    <col min="6610" max="6610" width="14.85546875" style="1" customWidth="1"/>
    <col min="6611" max="6611" width="13.7109375" style="1" bestFit="1" customWidth="1"/>
    <col min="6612" max="6612" width="15.7109375" style="1" bestFit="1" customWidth="1"/>
    <col min="6613" max="6613" width="10.5703125" style="1" customWidth="1"/>
    <col min="6614" max="6614" width="8" style="1" customWidth="1"/>
    <col min="6615" max="6855" width="9.140625" style="1"/>
    <col min="6856" max="6856" width="3.85546875" style="1" customWidth="1"/>
    <col min="6857" max="6857" width="19.85546875" style="1" customWidth="1"/>
    <col min="6858" max="6858" width="6.5703125" style="1" customWidth="1"/>
    <col min="6859" max="6859" width="7.5703125" style="1" bestFit="1" customWidth="1"/>
    <col min="6860" max="6864" width="13.28515625" style="1" customWidth="1"/>
    <col min="6865" max="6865" width="14.5703125" style="1" customWidth="1"/>
    <col min="6866" max="6866" width="14.85546875" style="1" customWidth="1"/>
    <col min="6867" max="6867" width="13.7109375" style="1" bestFit="1" customWidth="1"/>
    <col min="6868" max="6868" width="15.7109375" style="1" bestFit="1" customWidth="1"/>
    <col min="6869" max="6869" width="10.5703125" style="1" customWidth="1"/>
    <col min="6870" max="6870" width="8" style="1" customWidth="1"/>
    <col min="6871" max="7111" width="9.140625" style="1"/>
    <col min="7112" max="7112" width="3.85546875" style="1" customWidth="1"/>
    <col min="7113" max="7113" width="19.85546875" style="1" customWidth="1"/>
    <col min="7114" max="7114" width="6.5703125" style="1" customWidth="1"/>
    <col min="7115" max="7115" width="7.5703125" style="1" bestFit="1" customWidth="1"/>
    <col min="7116" max="7120" width="13.28515625" style="1" customWidth="1"/>
    <col min="7121" max="7121" width="14.5703125" style="1" customWidth="1"/>
    <col min="7122" max="7122" width="14.85546875" style="1" customWidth="1"/>
    <col min="7123" max="7123" width="13.7109375" style="1" bestFit="1" customWidth="1"/>
    <col min="7124" max="7124" width="15.7109375" style="1" bestFit="1" customWidth="1"/>
    <col min="7125" max="7125" width="10.5703125" style="1" customWidth="1"/>
    <col min="7126" max="7126" width="8" style="1" customWidth="1"/>
    <col min="7127" max="7367" width="9.140625" style="1"/>
    <col min="7368" max="7368" width="3.85546875" style="1" customWidth="1"/>
    <col min="7369" max="7369" width="19.85546875" style="1" customWidth="1"/>
    <col min="7370" max="7370" width="6.5703125" style="1" customWidth="1"/>
    <col min="7371" max="7371" width="7.5703125" style="1" bestFit="1" customWidth="1"/>
    <col min="7372" max="7376" width="13.28515625" style="1" customWidth="1"/>
    <col min="7377" max="7377" width="14.5703125" style="1" customWidth="1"/>
    <col min="7378" max="7378" width="14.85546875" style="1" customWidth="1"/>
    <col min="7379" max="7379" width="13.7109375" style="1" bestFit="1" customWidth="1"/>
    <col min="7380" max="7380" width="15.7109375" style="1" bestFit="1" customWidth="1"/>
    <col min="7381" max="7381" width="10.5703125" style="1" customWidth="1"/>
    <col min="7382" max="7382" width="8" style="1" customWidth="1"/>
    <col min="7383" max="7623" width="9.140625" style="1"/>
    <col min="7624" max="7624" width="3.85546875" style="1" customWidth="1"/>
    <col min="7625" max="7625" width="19.85546875" style="1" customWidth="1"/>
    <col min="7626" max="7626" width="6.5703125" style="1" customWidth="1"/>
    <col min="7627" max="7627" width="7.5703125" style="1" bestFit="1" customWidth="1"/>
    <col min="7628" max="7632" width="13.28515625" style="1" customWidth="1"/>
    <col min="7633" max="7633" width="14.5703125" style="1" customWidth="1"/>
    <col min="7634" max="7634" width="14.85546875" style="1" customWidth="1"/>
    <col min="7635" max="7635" width="13.7109375" style="1" bestFit="1" customWidth="1"/>
    <col min="7636" max="7636" width="15.7109375" style="1" bestFit="1" customWidth="1"/>
    <col min="7637" max="7637" width="10.5703125" style="1" customWidth="1"/>
    <col min="7638" max="7638" width="8" style="1" customWidth="1"/>
    <col min="7639" max="7879" width="9.140625" style="1"/>
    <col min="7880" max="7880" width="3.85546875" style="1" customWidth="1"/>
    <col min="7881" max="7881" width="19.85546875" style="1" customWidth="1"/>
    <col min="7882" max="7882" width="6.5703125" style="1" customWidth="1"/>
    <col min="7883" max="7883" width="7.5703125" style="1" bestFit="1" customWidth="1"/>
    <col min="7884" max="7888" width="13.28515625" style="1" customWidth="1"/>
    <col min="7889" max="7889" width="14.5703125" style="1" customWidth="1"/>
    <col min="7890" max="7890" width="14.85546875" style="1" customWidth="1"/>
    <col min="7891" max="7891" width="13.7109375" style="1" bestFit="1" customWidth="1"/>
    <col min="7892" max="7892" width="15.7109375" style="1" bestFit="1" customWidth="1"/>
    <col min="7893" max="7893" width="10.5703125" style="1" customWidth="1"/>
    <col min="7894" max="7894" width="8" style="1" customWidth="1"/>
    <col min="7895" max="8135" width="9.140625" style="1"/>
    <col min="8136" max="8136" width="3.85546875" style="1" customWidth="1"/>
    <col min="8137" max="8137" width="19.85546875" style="1" customWidth="1"/>
    <col min="8138" max="8138" width="6.5703125" style="1" customWidth="1"/>
    <col min="8139" max="8139" width="7.5703125" style="1" bestFit="1" customWidth="1"/>
    <col min="8140" max="8144" width="13.28515625" style="1" customWidth="1"/>
    <col min="8145" max="8145" width="14.5703125" style="1" customWidth="1"/>
    <col min="8146" max="8146" width="14.85546875" style="1" customWidth="1"/>
    <col min="8147" max="8147" width="13.7109375" style="1" bestFit="1" customWidth="1"/>
    <col min="8148" max="8148" width="15.7109375" style="1" bestFit="1" customWidth="1"/>
    <col min="8149" max="8149" width="10.5703125" style="1" customWidth="1"/>
    <col min="8150" max="8150" width="8" style="1" customWidth="1"/>
    <col min="8151" max="8391" width="9.140625" style="1"/>
    <col min="8392" max="8392" width="3.85546875" style="1" customWidth="1"/>
    <col min="8393" max="8393" width="19.85546875" style="1" customWidth="1"/>
    <col min="8394" max="8394" width="6.5703125" style="1" customWidth="1"/>
    <col min="8395" max="8395" width="7.5703125" style="1" bestFit="1" customWidth="1"/>
    <col min="8396" max="8400" width="13.28515625" style="1" customWidth="1"/>
    <col min="8401" max="8401" width="14.5703125" style="1" customWidth="1"/>
    <col min="8402" max="8402" width="14.85546875" style="1" customWidth="1"/>
    <col min="8403" max="8403" width="13.7109375" style="1" bestFit="1" customWidth="1"/>
    <col min="8404" max="8404" width="15.7109375" style="1" bestFit="1" customWidth="1"/>
    <col min="8405" max="8405" width="10.5703125" style="1" customWidth="1"/>
    <col min="8406" max="8406" width="8" style="1" customWidth="1"/>
    <col min="8407" max="8647" width="9.140625" style="1"/>
    <col min="8648" max="8648" width="3.85546875" style="1" customWidth="1"/>
    <col min="8649" max="8649" width="19.85546875" style="1" customWidth="1"/>
    <col min="8650" max="8650" width="6.5703125" style="1" customWidth="1"/>
    <col min="8651" max="8651" width="7.5703125" style="1" bestFit="1" customWidth="1"/>
    <col min="8652" max="8656" width="13.28515625" style="1" customWidth="1"/>
    <col min="8657" max="8657" width="14.5703125" style="1" customWidth="1"/>
    <col min="8658" max="8658" width="14.85546875" style="1" customWidth="1"/>
    <col min="8659" max="8659" width="13.7109375" style="1" bestFit="1" customWidth="1"/>
    <col min="8660" max="8660" width="15.7109375" style="1" bestFit="1" customWidth="1"/>
    <col min="8661" max="8661" width="10.5703125" style="1" customWidth="1"/>
    <col min="8662" max="8662" width="8" style="1" customWidth="1"/>
    <col min="8663" max="8903" width="9.140625" style="1"/>
    <col min="8904" max="8904" width="3.85546875" style="1" customWidth="1"/>
    <col min="8905" max="8905" width="19.85546875" style="1" customWidth="1"/>
    <col min="8906" max="8906" width="6.5703125" style="1" customWidth="1"/>
    <col min="8907" max="8907" width="7.5703125" style="1" bestFit="1" customWidth="1"/>
    <col min="8908" max="8912" width="13.28515625" style="1" customWidth="1"/>
    <col min="8913" max="8913" width="14.5703125" style="1" customWidth="1"/>
    <col min="8914" max="8914" width="14.85546875" style="1" customWidth="1"/>
    <col min="8915" max="8915" width="13.7109375" style="1" bestFit="1" customWidth="1"/>
    <col min="8916" max="8916" width="15.7109375" style="1" bestFit="1" customWidth="1"/>
    <col min="8917" max="8917" width="10.5703125" style="1" customWidth="1"/>
    <col min="8918" max="8918" width="8" style="1" customWidth="1"/>
    <col min="8919" max="9159" width="9.140625" style="1"/>
    <col min="9160" max="9160" width="3.85546875" style="1" customWidth="1"/>
    <col min="9161" max="9161" width="19.85546875" style="1" customWidth="1"/>
    <col min="9162" max="9162" width="6.5703125" style="1" customWidth="1"/>
    <col min="9163" max="9163" width="7.5703125" style="1" bestFit="1" customWidth="1"/>
    <col min="9164" max="9168" width="13.28515625" style="1" customWidth="1"/>
    <col min="9169" max="9169" width="14.5703125" style="1" customWidth="1"/>
    <col min="9170" max="9170" width="14.85546875" style="1" customWidth="1"/>
    <col min="9171" max="9171" width="13.7109375" style="1" bestFit="1" customWidth="1"/>
    <col min="9172" max="9172" width="15.7109375" style="1" bestFit="1" customWidth="1"/>
    <col min="9173" max="9173" width="10.5703125" style="1" customWidth="1"/>
    <col min="9174" max="9174" width="8" style="1" customWidth="1"/>
    <col min="9175" max="9415" width="9.140625" style="1"/>
    <col min="9416" max="9416" width="3.85546875" style="1" customWidth="1"/>
    <col min="9417" max="9417" width="19.85546875" style="1" customWidth="1"/>
    <col min="9418" max="9418" width="6.5703125" style="1" customWidth="1"/>
    <col min="9419" max="9419" width="7.5703125" style="1" bestFit="1" customWidth="1"/>
    <col min="9420" max="9424" width="13.28515625" style="1" customWidth="1"/>
    <col min="9425" max="9425" width="14.5703125" style="1" customWidth="1"/>
    <col min="9426" max="9426" width="14.85546875" style="1" customWidth="1"/>
    <col min="9427" max="9427" width="13.7109375" style="1" bestFit="1" customWidth="1"/>
    <col min="9428" max="9428" width="15.7109375" style="1" bestFit="1" customWidth="1"/>
    <col min="9429" max="9429" width="10.5703125" style="1" customWidth="1"/>
    <col min="9430" max="9430" width="8" style="1" customWidth="1"/>
    <col min="9431" max="9671" width="9.140625" style="1"/>
    <col min="9672" max="9672" width="3.85546875" style="1" customWidth="1"/>
    <col min="9673" max="9673" width="19.85546875" style="1" customWidth="1"/>
    <col min="9674" max="9674" width="6.5703125" style="1" customWidth="1"/>
    <col min="9675" max="9675" width="7.5703125" style="1" bestFit="1" customWidth="1"/>
    <col min="9676" max="9680" width="13.28515625" style="1" customWidth="1"/>
    <col min="9681" max="9681" width="14.5703125" style="1" customWidth="1"/>
    <col min="9682" max="9682" width="14.85546875" style="1" customWidth="1"/>
    <col min="9683" max="9683" width="13.7109375" style="1" bestFit="1" customWidth="1"/>
    <col min="9684" max="9684" width="15.7109375" style="1" bestFit="1" customWidth="1"/>
    <col min="9685" max="9685" width="10.5703125" style="1" customWidth="1"/>
    <col min="9686" max="9686" width="8" style="1" customWidth="1"/>
    <col min="9687" max="9927" width="9.140625" style="1"/>
    <col min="9928" max="9928" width="3.85546875" style="1" customWidth="1"/>
    <col min="9929" max="9929" width="19.85546875" style="1" customWidth="1"/>
    <col min="9930" max="9930" width="6.5703125" style="1" customWidth="1"/>
    <col min="9931" max="9931" width="7.5703125" style="1" bestFit="1" customWidth="1"/>
    <col min="9932" max="9936" width="13.28515625" style="1" customWidth="1"/>
    <col min="9937" max="9937" width="14.5703125" style="1" customWidth="1"/>
    <col min="9938" max="9938" width="14.85546875" style="1" customWidth="1"/>
    <col min="9939" max="9939" width="13.7109375" style="1" bestFit="1" customWidth="1"/>
    <col min="9940" max="9940" width="15.7109375" style="1" bestFit="1" customWidth="1"/>
    <col min="9941" max="9941" width="10.5703125" style="1" customWidth="1"/>
    <col min="9942" max="9942" width="8" style="1" customWidth="1"/>
    <col min="9943" max="10183" width="9.140625" style="1"/>
    <col min="10184" max="10184" width="3.85546875" style="1" customWidth="1"/>
    <col min="10185" max="10185" width="19.85546875" style="1" customWidth="1"/>
    <col min="10186" max="10186" width="6.5703125" style="1" customWidth="1"/>
    <col min="10187" max="10187" width="7.5703125" style="1" bestFit="1" customWidth="1"/>
    <col min="10188" max="10192" width="13.28515625" style="1" customWidth="1"/>
    <col min="10193" max="10193" width="14.5703125" style="1" customWidth="1"/>
    <col min="10194" max="10194" width="14.85546875" style="1" customWidth="1"/>
    <col min="10195" max="10195" width="13.7109375" style="1" bestFit="1" customWidth="1"/>
    <col min="10196" max="10196" width="15.7109375" style="1" bestFit="1" customWidth="1"/>
    <col min="10197" max="10197" width="10.5703125" style="1" customWidth="1"/>
    <col min="10198" max="10198" width="8" style="1" customWidth="1"/>
    <col min="10199" max="10439" width="9.140625" style="1"/>
    <col min="10440" max="10440" width="3.85546875" style="1" customWidth="1"/>
    <col min="10441" max="10441" width="19.85546875" style="1" customWidth="1"/>
    <col min="10442" max="10442" width="6.5703125" style="1" customWidth="1"/>
    <col min="10443" max="10443" width="7.5703125" style="1" bestFit="1" customWidth="1"/>
    <col min="10444" max="10448" width="13.28515625" style="1" customWidth="1"/>
    <col min="10449" max="10449" width="14.5703125" style="1" customWidth="1"/>
    <col min="10450" max="10450" width="14.85546875" style="1" customWidth="1"/>
    <col min="10451" max="10451" width="13.7109375" style="1" bestFit="1" customWidth="1"/>
    <col min="10452" max="10452" width="15.7109375" style="1" bestFit="1" customWidth="1"/>
    <col min="10453" max="10453" width="10.5703125" style="1" customWidth="1"/>
    <col min="10454" max="10454" width="8" style="1" customWidth="1"/>
    <col min="10455" max="10695" width="9.140625" style="1"/>
    <col min="10696" max="10696" width="3.85546875" style="1" customWidth="1"/>
    <col min="10697" max="10697" width="19.85546875" style="1" customWidth="1"/>
    <col min="10698" max="10698" width="6.5703125" style="1" customWidth="1"/>
    <col min="10699" max="10699" width="7.5703125" style="1" bestFit="1" customWidth="1"/>
    <col min="10700" max="10704" width="13.28515625" style="1" customWidth="1"/>
    <col min="10705" max="10705" width="14.5703125" style="1" customWidth="1"/>
    <col min="10706" max="10706" width="14.85546875" style="1" customWidth="1"/>
    <col min="10707" max="10707" width="13.7109375" style="1" bestFit="1" customWidth="1"/>
    <col min="10708" max="10708" width="15.7109375" style="1" bestFit="1" customWidth="1"/>
    <col min="10709" max="10709" width="10.5703125" style="1" customWidth="1"/>
    <col min="10710" max="10710" width="8" style="1" customWidth="1"/>
    <col min="10711" max="10951" width="9.140625" style="1"/>
    <col min="10952" max="10952" width="3.85546875" style="1" customWidth="1"/>
    <col min="10953" max="10953" width="19.85546875" style="1" customWidth="1"/>
    <col min="10954" max="10954" width="6.5703125" style="1" customWidth="1"/>
    <col min="10955" max="10955" width="7.5703125" style="1" bestFit="1" customWidth="1"/>
    <col min="10956" max="10960" width="13.28515625" style="1" customWidth="1"/>
    <col min="10961" max="10961" width="14.5703125" style="1" customWidth="1"/>
    <col min="10962" max="10962" width="14.85546875" style="1" customWidth="1"/>
    <col min="10963" max="10963" width="13.7109375" style="1" bestFit="1" customWidth="1"/>
    <col min="10964" max="10964" width="15.7109375" style="1" bestFit="1" customWidth="1"/>
    <col min="10965" max="10965" width="10.5703125" style="1" customWidth="1"/>
    <col min="10966" max="10966" width="8" style="1" customWidth="1"/>
    <col min="10967" max="11207" width="9.140625" style="1"/>
    <col min="11208" max="11208" width="3.85546875" style="1" customWidth="1"/>
    <col min="11209" max="11209" width="19.85546875" style="1" customWidth="1"/>
    <col min="11210" max="11210" width="6.5703125" style="1" customWidth="1"/>
    <col min="11211" max="11211" width="7.5703125" style="1" bestFit="1" customWidth="1"/>
    <col min="11212" max="11216" width="13.28515625" style="1" customWidth="1"/>
    <col min="11217" max="11217" width="14.5703125" style="1" customWidth="1"/>
    <col min="11218" max="11218" width="14.85546875" style="1" customWidth="1"/>
    <col min="11219" max="11219" width="13.7109375" style="1" bestFit="1" customWidth="1"/>
    <col min="11220" max="11220" width="15.7109375" style="1" bestFit="1" customWidth="1"/>
    <col min="11221" max="11221" width="10.5703125" style="1" customWidth="1"/>
    <col min="11222" max="11222" width="8" style="1" customWidth="1"/>
    <col min="11223" max="11463" width="9.140625" style="1"/>
    <col min="11464" max="11464" width="3.85546875" style="1" customWidth="1"/>
    <col min="11465" max="11465" width="19.85546875" style="1" customWidth="1"/>
    <col min="11466" max="11466" width="6.5703125" style="1" customWidth="1"/>
    <col min="11467" max="11467" width="7.5703125" style="1" bestFit="1" customWidth="1"/>
    <col min="11468" max="11472" width="13.28515625" style="1" customWidth="1"/>
    <col min="11473" max="11473" width="14.5703125" style="1" customWidth="1"/>
    <col min="11474" max="11474" width="14.85546875" style="1" customWidth="1"/>
    <col min="11475" max="11475" width="13.7109375" style="1" bestFit="1" customWidth="1"/>
    <col min="11476" max="11476" width="15.7109375" style="1" bestFit="1" customWidth="1"/>
    <col min="11477" max="11477" width="10.5703125" style="1" customWidth="1"/>
    <col min="11478" max="11478" width="8" style="1" customWidth="1"/>
    <col min="11479" max="11719" width="9.140625" style="1"/>
    <col min="11720" max="11720" width="3.85546875" style="1" customWidth="1"/>
    <col min="11721" max="11721" width="19.85546875" style="1" customWidth="1"/>
    <col min="11722" max="11722" width="6.5703125" style="1" customWidth="1"/>
    <col min="11723" max="11723" width="7.5703125" style="1" bestFit="1" customWidth="1"/>
    <col min="11724" max="11728" width="13.28515625" style="1" customWidth="1"/>
    <col min="11729" max="11729" width="14.5703125" style="1" customWidth="1"/>
    <col min="11730" max="11730" width="14.85546875" style="1" customWidth="1"/>
    <col min="11731" max="11731" width="13.7109375" style="1" bestFit="1" customWidth="1"/>
    <col min="11732" max="11732" width="15.7109375" style="1" bestFit="1" customWidth="1"/>
    <col min="11733" max="11733" width="10.5703125" style="1" customWidth="1"/>
    <col min="11734" max="11734" width="8" style="1" customWidth="1"/>
    <col min="11735" max="11975" width="9.140625" style="1"/>
    <col min="11976" max="11976" width="3.85546875" style="1" customWidth="1"/>
    <col min="11977" max="11977" width="19.85546875" style="1" customWidth="1"/>
    <col min="11978" max="11978" width="6.5703125" style="1" customWidth="1"/>
    <col min="11979" max="11979" width="7.5703125" style="1" bestFit="1" customWidth="1"/>
    <col min="11980" max="11984" width="13.28515625" style="1" customWidth="1"/>
    <col min="11985" max="11985" width="14.5703125" style="1" customWidth="1"/>
    <col min="11986" max="11986" width="14.85546875" style="1" customWidth="1"/>
    <col min="11987" max="11987" width="13.7109375" style="1" bestFit="1" customWidth="1"/>
    <col min="11988" max="11988" width="15.7109375" style="1" bestFit="1" customWidth="1"/>
    <col min="11989" max="11989" width="10.5703125" style="1" customWidth="1"/>
    <col min="11990" max="11990" width="8" style="1" customWidth="1"/>
    <col min="11991" max="12231" width="9.140625" style="1"/>
    <col min="12232" max="12232" width="3.85546875" style="1" customWidth="1"/>
    <col min="12233" max="12233" width="19.85546875" style="1" customWidth="1"/>
    <col min="12234" max="12234" width="6.5703125" style="1" customWidth="1"/>
    <col min="12235" max="12235" width="7.5703125" style="1" bestFit="1" customWidth="1"/>
    <col min="12236" max="12240" width="13.28515625" style="1" customWidth="1"/>
    <col min="12241" max="12241" width="14.5703125" style="1" customWidth="1"/>
    <col min="12242" max="12242" width="14.85546875" style="1" customWidth="1"/>
    <col min="12243" max="12243" width="13.7109375" style="1" bestFit="1" customWidth="1"/>
    <col min="12244" max="12244" width="15.7109375" style="1" bestFit="1" customWidth="1"/>
    <col min="12245" max="12245" width="10.5703125" style="1" customWidth="1"/>
    <col min="12246" max="12246" width="8" style="1" customWidth="1"/>
    <col min="12247" max="12487" width="9.140625" style="1"/>
    <col min="12488" max="12488" width="3.85546875" style="1" customWidth="1"/>
    <col min="12489" max="12489" width="19.85546875" style="1" customWidth="1"/>
    <col min="12490" max="12490" width="6.5703125" style="1" customWidth="1"/>
    <col min="12491" max="12491" width="7.5703125" style="1" bestFit="1" customWidth="1"/>
    <col min="12492" max="12496" width="13.28515625" style="1" customWidth="1"/>
    <col min="12497" max="12497" width="14.5703125" style="1" customWidth="1"/>
    <col min="12498" max="12498" width="14.85546875" style="1" customWidth="1"/>
    <col min="12499" max="12499" width="13.7109375" style="1" bestFit="1" customWidth="1"/>
    <col min="12500" max="12500" width="15.7109375" style="1" bestFit="1" customWidth="1"/>
    <col min="12501" max="12501" width="10.5703125" style="1" customWidth="1"/>
    <col min="12502" max="12502" width="8" style="1" customWidth="1"/>
    <col min="12503" max="12743" width="9.140625" style="1"/>
    <col min="12744" max="12744" width="3.85546875" style="1" customWidth="1"/>
    <col min="12745" max="12745" width="19.85546875" style="1" customWidth="1"/>
    <col min="12746" max="12746" width="6.5703125" style="1" customWidth="1"/>
    <col min="12747" max="12747" width="7.5703125" style="1" bestFit="1" customWidth="1"/>
    <col min="12748" max="12752" width="13.28515625" style="1" customWidth="1"/>
    <col min="12753" max="12753" width="14.5703125" style="1" customWidth="1"/>
    <col min="12754" max="12754" width="14.85546875" style="1" customWidth="1"/>
    <col min="12755" max="12755" width="13.7109375" style="1" bestFit="1" customWidth="1"/>
    <col min="12756" max="12756" width="15.7109375" style="1" bestFit="1" customWidth="1"/>
    <col min="12757" max="12757" width="10.5703125" style="1" customWidth="1"/>
    <col min="12758" max="12758" width="8" style="1" customWidth="1"/>
    <col min="12759" max="12999" width="9.140625" style="1"/>
    <col min="13000" max="13000" width="3.85546875" style="1" customWidth="1"/>
    <col min="13001" max="13001" width="19.85546875" style="1" customWidth="1"/>
    <col min="13002" max="13002" width="6.5703125" style="1" customWidth="1"/>
    <col min="13003" max="13003" width="7.5703125" style="1" bestFit="1" customWidth="1"/>
    <col min="13004" max="13008" width="13.28515625" style="1" customWidth="1"/>
    <col min="13009" max="13009" width="14.5703125" style="1" customWidth="1"/>
    <col min="13010" max="13010" width="14.85546875" style="1" customWidth="1"/>
    <col min="13011" max="13011" width="13.7109375" style="1" bestFit="1" customWidth="1"/>
    <col min="13012" max="13012" width="15.7109375" style="1" bestFit="1" customWidth="1"/>
    <col min="13013" max="13013" width="10.5703125" style="1" customWidth="1"/>
    <col min="13014" max="13014" width="8" style="1" customWidth="1"/>
    <col min="13015" max="13255" width="9.140625" style="1"/>
    <col min="13256" max="13256" width="3.85546875" style="1" customWidth="1"/>
    <col min="13257" max="13257" width="19.85546875" style="1" customWidth="1"/>
    <col min="13258" max="13258" width="6.5703125" style="1" customWidth="1"/>
    <col min="13259" max="13259" width="7.5703125" style="1" bestFit="1" customWidth="1"/>
    <col min="13260" max="13264" width="13.28515625" style="1" customWidth="1"/>
    <col min="13265" max="13265" width="14.5703125" style="1" customWidth="1"/>
    <col min="13266" max="13266" width="14.85546875" style="1" customWidth="1"/>
    <col min="13267" max="13267" width="13.7109375" style="1" bestFit="1" customWidth="1"/>
    <col min="13268" max="13268" width="15.7109375" style="1" bestFit="1" customWidth="1"/>
    <col min="13269" max="13269" width="10.5703125" style="1" customWidth="1"/>
    <col min="13270" max="13270" width="8" style="1" customWidth="1"/>
    <col min="13271" max="13511" width="9.140625" style="1"/>
    <col min="13512" max="13512" width="3.85546875" style="1" customWidth="1"/>
    <col min="13513" max="13513" width="19.85546875" style="1" customWidth="1"/>
    <col min="13514" max="13514" width="6.5703125" style="1" customWidth="1"/>
    <col min="13515" max="13515" width="7.5703125" style="1" bestFit="1" customWidth="1"/>
    <col min="13516" max="13520" width="13.28515625" style="1" customWidth="1"/>
    <col min="13521" max="13521" width="14.5703125" style="1" customWidth="1"/>
    <col min="13522" max="13522" width="14.85546875" style="1" customWidth="1"/>
    <col min="13523" max="13523" width="13.7109375" style="1" bestFit="1" customWidth="1"/>
    <col min="13524" max="13524" width="15.7109375" style="1" bestFit="1" customWidth="1"/>
    <col min="13525" max="13525" width="10.5703125" style="1" customWidth="1"/>
    <col min="13526" max="13526" width="8" style="1" customWidth="1"/>
    <col min="13527" max="13767" width="9.140625" style="1"/>
    <col min="13768" max="13768" width="3.85546875" style="1" customWidth="1"/>
    <col min="13769" max="13769" width="19.85546875" style="1" customWidth="1"/>
    <col min="13770" max="13770" width="6.5703125" style="1" customWidth="1"/>
    <col min="13771" max="13771" width="7.5703125" style="1" bestFit="1" customWidth="1"/>
    <col min="13772" max="13776" width="13.28515625" style="1" customWidth="1"/>
    <col min="13777" max="13777" width="14.5703125" style="1" customWidth="1"/>
    <col min="13778" max="13778" width="14.85546875" style="1" customWidth="1"/>
    <col min="13779" max="13779" width="13.7109375" style="1" bestFit="1" customWidth="1"/>
    <col min="13780" max="13780" width="15.7109375" style="1" bestFit="1" customWidth="1"/>
    <col min="13781" max="13781" width="10.5703125" style="1" customWidth="1"/>
    <col min="13782" max="13782" width="8" style="1" customWidth="1"/>
    <col min="13783" max="14023" width="9.140625" style="1"/>
    <col min="14024" max="14024" width="3.85546875" style="1" customWidth="1"/>
    <col min="14025" max="14025" width="19.85546875" style="1" customWidth="1"/>
    <col min="14026" max="14026" width="6.5703125" style="1" customWidth="1"/>
    <col min="14027" max="14027" width="7.5703125" style="1" bestFit="1" customWidth="1"/>
    <col min="14028" max="14032" width="13.28515625" style="1" customWidth="1"/>
    <col min="14033" max="14033" width="14.5703125" style="1" customWidth="1"/>
    <col min="14034" max="14034" width="14.85546875" style="1" customWidth="1"/>
    <col min="14035" max="14035" width="13.7109375" style="1" bestFit="1" customWidth="1"/>
    <col min="14036" max="14036" width="15.7109375" style="1" bestFit="1" customWidth="1"/>
    <col min="14037" max="14037" width="10.5703125" style="1" customWidth="1"/>
    <col min="14038" max="14038" width="8" style="1" customWidth="1"/>
    <col min="14039" max="14279" width="9.140625" style="1"/>
    <col min="14280" max="14280" width="3.85546875" style="1" customWidth="1"/>
    <col min="14281" max="14281" width="19.85546875" style="1" customWidth="1"/>
    <col min="14282" max="14282" width="6.5703125" style="1" customWidth="1"/>
    <col min="14283" max="14283" width="7.5703125" style="1" bestFit="1" customWidth="1"/>
    <col min="14284" max="14288" width="13.28515625" style="1" customWidth="1"/>
    <col min="14289" max="14289" width="14.5703125" style="1" customWidth="1"/>
    <col min="14290" max="14290" width="14.85546875" style="1" customWidth="1"/>
    <col min="14291" max="14291" width="13.7109375" style="1" bestFit="1" customWidth="1"/>
    <col min="14292" max="14292" width="15.7109375" style="1" bestFit="1" customWidth="1"/>
    <col min="14293" max="14293" width="10.5703125" style="1" customWidth="1"/>
    <col min="14294" max="14294" width="8" style="1" customWidth="1"/>
    <col min="14295" max="14535" width="9.140625" style="1"/>
    <col min="14536" max="14536" width="3.85546875" style="1" customWidth="1"/>
    <col min="14537" max="14537" width="19.85546875" style="1" customWidth="1"/>
    <col min="14538" max="14538" width="6.5703125" style="1" customWidth="1"/>
    <col min="14539" max="14539" width="7.5703125" style="1" bestFit="1" customWidth="1"/>
    <col min="14540" max="14544" width="13.28515625" style="1" customWidth="1"/>
    <col min="14545" max="14545" width="14.5703125" style="1" customWidth="1"/>
    <col min="14546" max="14546" width="14.85546875" style="1" customWidth="1"/>
    <col min="14547" max="14547" width="13.7109375" style="1" bestFit="1" customWidth="1"/>
    <col min="14548" max="14548" width="15.7109375" style="1" bestFit="1" customWidth="1"/>
    <col min="14549" max="14549" width="10.5703125" style="1" customWidth="1"/>
    <col min="14550" max="14550" width="8" style="1" customWidth="1"/>
    <col min="14551" max="14791" width="9.140625" style="1"/>
    <col min="14792" max="14792" width="3.85546875" style="1" customWidth="1"/>
    <col min="14793" max="14793" width="19.85546875" style="1" customWidth="1"/>
    <col min="14794" max="14794" width="6.5703125" style="1" customWidth="1"/>
    <col min="14795" max="14795" width="7.5703125" style="1" bestFit="1" customWidth="1"/>
    <col min="14796" max="14800" width="13.28515625" style="1" customWidth="1"/>
    <col min="14801" max="14801" width="14.5703125" style="1" customWidth="1"/>
    <col min="14802" max="14802" width="14.85546875" style="1" customWidth="1"/>
    <col min="14803" max="14803" width="13.7109375" style="1" bestFit="1" customWidth="1"/>
    <col min="14804" max="14804" width="15.7109375" style="1" bestFit="1" customWidth="1"/>
    <col min="14805" max="14805" width="10.5703125" style="1" customWidth="1"/>
    <col min="14806" max="14806" width="8" style="1" customWidth="1"/>
    <col min="14807" max="15047" width="9.140625" style="1"/>
    <col min="15048" max="15048" width="3.85546875" style="1" customWidth="1"/>
    <col min="15049" max="15049" width="19.85546875" style="1" customWidth="1"/>
    <col min="15050" max="15050" width="6.5703125" style="1" customWidth="1"/>
    <col min="15051" max="15051" width="7.5703125" style="1" bestFit="1" customWidth="1"/>
    <col min="15052" max="15056" width="13.28515625" style="1" customWidth="1"/>
    <col min="15057" max="15057" width="14.5703125" style="1" customWidth="1"/>
    <col min="15058" max="15058" width="14.85546875" style="1" customWidth="1"/>
    <col min="15059" max="15059" width="13.7109375" style="1" bestFit="1" customWidth="1"/>
    <col min="15060" max="15060" width="15.7109375" style="1" bestFit="1" customWidth="1"/>
    <col min="15061" max="15061" width="10.5703125" style="1" customWidth="1"/>
    <col min="15062" max="15062" width="8" style="1" customWidth="1"/>
    <col min="15063" max="15303" width="9.140625" style="1"/>
    <col min="15304" max="15304" width="3.85546875" style="1" customWidth="1"/>
    <col min="15305" max="15305" width="19.85546875" style="1" customWidth="1"/>
    <col min="15306" max="15306" width="6.5703125" style="1" customWidth="1"/>
    <col min="15307" max="15307" width="7.5703125" style="1" bestFit="1" customWidth="1"/>
    <col min="15308" max="15312" width="13.28515625" style="1" customWidth="1"/>
    <col min="15313" max="15313" width="14.5703125" style="1" customWidth="1"/>
    <col min="15314" max="15314" width="14.85546875" style="1" customWidth="1"/>
    <col min="15315" max="15315" width="13.7109375" style="1" bestFit="1" customWidth="1"/>
    <col min="15316" max="15316" width="15.7109375" style="1" bestFit="1" customWidth="1"/>
    <col min="15317" max="15317" width="10.5703125" style="1" customWidth="1"/>
    <col min="15318" max="15318" width="8" style="1" customWidth="1"/>
    <col min="15319" max="15559" width="9.140625" style="1"/>
    <col min="15560" max="15560" width="3.85546875" style="1" customWidth="1"/>
    <col min="15561" max="15561" width="19.85546875" style="1" customWidth="1"/>
    <col min="15562" max="15562" width="6.5703125" style="1" customWidth="1"/>
    <col min="15563" max="15563" width="7.5703125" style="1" bestFit="1" customWidth="1"/>
    <col min="15564" max="15568" width="13.28515625" style="1" customWidth="1"/>
    <col min="15569" max="15569" width="14.5703125" style="1" customWidth="1"/>
    <col min="15570" max="15570" width="14.85546875" style="1" customWidth="1"/>
    <col min="15571" max="15571" width="13.7109375" style="1" bestFit="1" customWidth="1"/>
    <col min="15572" max="15572" width="15.7109375" style="1" bestFit="1" customWidth="1"/>
    <col min="15573" max="15573" width="10.5703125" style="1" customWidth="1"/>
    <col min="15574" max="15574" width="8" style="1" customWidth="1"/>
    <col min="15575" max="15815" width="9.140625" style="1"/>
    <col min="15816" max="15816" width="3.85546875" style="1" customWidth="1"/>
    <col min="15817" max="15817" width="19.85546875" style="1" customWidth="1"/>
    <col min="15818" max="15818" width="6.5703125" style="1" customWidth="1"/>
    <col min="15819" max="15819" width="7.5703125" style="1" bestFit="1" customWidth="1"/>
    <col min="15820" max="15824" width="13.28515625" style="1" customWidth="1"/>
    <col min="15825" max="15825" width="14.5703125" style="1" customWidth="1"/>
    <col min="15826" max="15826" width="14.85546875" style="1" customWidth="1"/>
    <col min="15827" max="15827" width="13.7109375" style="1" bestFit="1" customWidth="1"/>
    <col min="15828" max="15828" width="15.7109375" style="1" bestFit="1" customWidth="1"/>
    <col min="15829" max="15829" width="10.5703125" style="1" customWidth="1"/>
    <col min="15830" max="15830" width="8" style="1" customWidth="1"/>
    <col min="15831" max="16071" width="9.140625" style="1"/>
    <col min="16072" max="16072" width="3.85546875" style="1" customWidth="1"/>
    <col min="16073" max="16073" width="19.85546875" style="1" customWidth="1"/>
    <col min="16074" max="16074" width="6.5703125" style="1" customWidth="1"/>
    <col min="16075" max="16075" width="7.5703125" style="1" bestFit="1" customWidth="1"/>
    <col min="16076" max="16080" width="13.28515625" style="1" customWidth="1"/>
    <col min="16081" max="16081" width="14.5703125" style="1" customWidth="1"/>
    <col min="16082" max="16082" width="14.85546875" style="1" customWidth="1"/>
    <col min="16083" max="16083" width="13.7109375" style="1" bestFit="1" customWidth="1"/>
    <col min="16084" max="16084" width="15.7109375" style="1" bestFit="1" customWidth="1"/>
    <col min="16085" max="16085" width="10.5703125" style="1" customWidth="1"/>
    <col min="16086" max="16086" width="8" style="1" customWidth="1"/>
    <col min="16087" max="16384" width="9.140625" style="1"/>
  </cols>
  <sheetData>
    <row r="1" spans="1:14" ht="20.25" customHeight="1" x14ac:dyDescent="0.25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</row>
    <row r="3" spans="1:14" ht="21.75" customHeight="1" x14ac:dyDescent="0.25">
      <c r="A3" s="216" t="s">
        <v>161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</row>
    <row r="4" spans="1:14" ht="6" customHeight="1" x14ac:dyDescent="0.25"/>
    <row r="5" spans="1:14" ht="15" customHeight="1" x14ac:dyDescent="0.25">
      <c r="A5" s="2" t="s">
        <v>2</v>
      </c>
    </row>
    <row r="6" spans="1:14" ht="33.75" customHeight="1" x14ac:dyDescent="0.25">
      <c r="A6" s="217" t="s">
        <v>162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</row>
    <row r="7" spans="1:14" ht="6" customHeight="1" x14ac:dyDescent="0.25"/>
    <row r="8" spans="1:14" ht="15" customHeight="1" x14ac:dyDescent="0.25">
      <c r="A8" s="2" t="s">
        <v>4</v>
      </c>
    </row>
    <row r="9" spans="1:14" ht="35.25" customHeight="1" x14ac:dyDescent="0.25">
      <c r="A9" s="218" t="s">
        <v>5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</row>
    <row r="10" spans="1:14" ht="10.5" customHeight="1" x14ac:dyDescent="0.25"/>
    <row r="11" spans="1:14" ht="61.5" customHeight="1" x14ac:dyDescent="0.25">
      <c r="A11" s="3" t="s">
        <v>6</v>
      </c>
      <c r="B11" s="3" t="s">
        <v>7</v>
      </c>
      <c r="C11" s="3" t="s">
        <v>8</v>
      </c>
      <c r="D11" s="3" t="s">
        <v>9</v>
      </c>
      <c r="E11" s="4" t="s">
        <v>167</v>
      </c>
      <c r="F11" s="4" t="s">
        <v>168</v>
      </c>
      <c r="G11" s="4" t="s">
        <v>169</v>
      </c>
      <c r="H11" s="3" t="s">
        <v>11</v>
      </c>
      <c r="I11" s="3" t="s">
        <v>12</v>
      </c>
      <c r="J11" s="3" t="s">
        <v>13</v>
      </c>
      <c r="K11" s="3" t="s">
        <v>14</v>
      </c>
    </row>
    <row r="12" spans="1:14" ht="54.75" customHeight="1" x14ac:dyDescent="0.25">
      <c r="A12" s="3">
        <v>1</v>
      </c>
      <c r="B12" s="3" t="s">
        <v>163</v>
      </c>
      <c r="C12" s="3" t="s">
        <v>165</v>
      </c>
      <c r="D12" s="3">
        <v>900</v>
      </c>
      <c r="E12" s="5">
        <v>120</v>
      </c>
      <c r="F12" s="5">
        <v>200</v>
      </c>
      <c r="G12" s="5">
        <v>190</v>
      </c>
      <c r="H12" s="6">
        <f>ROUND((AVERAGE(E12:G12)),2)</f>
        <v>170</v>
      </c>
      <c r="I12" s="6">
        <f>SQRT(SUM((POWER(E12-H12,2)),(POWER(G12-H12,2)),(POWER(F12-H12,2)))/(COLUMNS(E12:G12)-1))</f>
        <v>43.588989435406738</v>
      </c>
      <c r="J12" s="6">
        <f>I12/H12*100</f>
        <v>25.640582020827491</v>
      </c>
      <c r="K12" s="6">
        <f>H12*D12</f>
        <v>153000</v>
      </c>
      <c r="L12" s="7"/>
      <c r="M12" s="8"/>
      <c r="N12" s="118"/>
    </row>
    <row r="13" spans="1:14" ht="54.75" customHeight="1" x14ac:dyDescent="0.25">
      <c r="A13" s="3">
        <v>2</v>
      </c>
      <c r="B13" s="3" t="s">
        <v>164</v>
      </c>
      <c r="C13" s="3" t="s">
        <v>165</v>
      </c>
      <c r="D13" s="3">
        <v>900</v>
      </c>
      <c r="E13" s="5">
        <v>140</v>
      </c>
      <c r="F13" s="5">
        <v>200</v>
      </c>
      <c r="G13" s="5">
        <v>200</v>
      </c>
      <c r="H13" s="6">
        <f>ROUND((AVERAGE(E13:G13)),2)</f>
        <v>180</v>
      </c>
      <c r="I13" s="6">
        <f>SQRT(SUM((POWER(E13-H13,2)),(POWER(G13-H13,2)),(POWER(F13-H13,2)))/(COLUMNS(E13:G13)-1))</f>
        <v>34.641016151377549</v>
      </c>
      <c r="J13" s="6">
        <f t="shared" ref="J13" si="0">I13/H13*100</f>
        <v>19.245008972987527</v>
      </c>
      <c r="K13" s="6">
        <f>H13*D13</f>
        <v>162000</v>
      </c>
      <c r="L13" s="7"/>
      <c r="M13" s="8"/>
      <c r="N13" s="118"/>
    </row>
    <row r="14" spans="1:14" ht="25.5" customHeight="1" x14ac:dyDescent="0.25">
      <c r="A14" s="219" t="s">
        <v>16</v>
      </c>
      <c r="B14" s="220"/>
      <c r="C14" s="220"/>
      <c r="D14" s="220"/>
      <c r="E14" s="220"/>
      <c r="F14" s="220"/>
      <c r="G14" s="220"/>
      <c r="H14" s="220"/>
      <c r="I14" s="220"/>
      <c r="J14" s="221"/>
      <c r="K14" s="10">
        <f>SUM(K12:K13)</f>
        <v>315000</v>
      </c>
      <c r="M14" s="11"/>
      <c r="N14" s="12"/>
    </row>
    <row r="15" spans="1:14" ht="15" customHeight="1" x14ac:dyDescent="0.25">
      <c r="A15" s="13"/>
      <c r="C15" s="13"/>
      <c r="D15" s="13"/>
      <c r="E15" s="13"/>
      <c r="F15" s="13"/>
      <c r="G15" s="13"/>
      <c r="H15" s="13"/>
      <c r="I15" s="13"/>
      <c r="J15" s="13"/>
      <c r="K15" s="13"/>
      <c r="L15" s="14"/>
      <c r="N15" s="7"/>
    </row>
    <row r="16" spans="1:14" ht="57.75" customHeight="1" x14ac:dyDescent="0.25">
      <c r="A16" s="218" t="s">
        <v>166</v>
      </c>
      <c r="B16" s="218"/>
      <c r="C16" s="218"/>
      <c r="D16" s="218"/>
      <c r="E16" s="218"/>
      <c r="F16" s="218"/>
      <c r="G16" s="218"/>
      <c r="H16" s="218"/>
      <c r="I16" s="218"/>
      <c r="J16" s="218"/>
      <c r="K16" s="218"/>
      <c r="L16" s="119"/>
      <c r="N16" s="7"/>
    </row>
    <row r="17" spans="1:14" ht="23.25" customHeight="1" x14ac:dyDescent="0.25">
      <c r="A17" s="216"/>
      <c r="B17" s="216"/>
      <c r="C17" s="216"/>
      <c r="D17" s="216"/>
      <c r="E17" s="216"/>
      <c r="F17" s="216"/>
      <c r="G17" s="216"/>
      <c r="H17" s="216"/>
      <c r="I17" s="216"/>
      <c r="J17" s="216"/>
      <c r="K17" s="216"/>
      <c r="L17" s="120"/>
      <c r="N17" s="7"/>
    </row>
    <row r="18" spans="1:14" s="18" customFormat="1" ht="18.75" customHeight="1" x14ac:dyDescent="0.3">
      <c r="A18" s="120"/>
      <c r="B18" s="16" t="s">
        <v>18</v>
      </c>
      <c r="C18" s="120"/>
      <c r="D18" s="120"/>
      <c r="E18" s="120"/>
      <c r="F18" s="120"/>
      <c r="G18" s="120"/>
      <c r="H18" s="17"/>
      <c r="I18" s="120"/>
      <c r="K18" s="19"/>
      <c r="L18" s="20"/>
    </row>
    <row r="19" spans="1:14" ht="38.25" customHeight="1" x14ac:dyDescent="0.3">
      <c r="B19" s="21" t="s">
        <v>19</v>
      </c>
      <c r="C19" s="21"/>
      <c r="E19" s="8"/>
      <c r="F19" s="8"/>
      <c r="G19" s="8"/>
      <c r="H19" s="22"/>
    </row>
    <row r="20" spans="1:14" ht="21" customHeight="1" x14ac:dyDescent="0.3">
      <c r="B20" s="23" t="s">
        <v>36</v>
      </c>
      <c r="C20" s="24"/>
      <c r="H20" s="7"/>
    </row>
    <row r="21" spans="1:14" ht="15" customHeight="1" x14ac:dyDescent="0.25">
      <c r="B21" s="25"/>
    </row>
    <row r="22" spans="1:14" ht="38.25" customHeight="1" x14ac:dyDescent="0.3">
      <c r="B22" s="21" t="s">
        <v>21</v>
      </c>
      <c r="C22" s="21"/>
    </row>
    <row r="23" spans="1:14" ht="21.75" customHeight="1" x14ac:dyDescent="0.3">
      <c r="B23" s="23" t="s">
        <v>22</v>
      </c>
      <c r="C23" s="24"/>
    </row>
    <row r="24" spans="1:14" ht="28.5" customHeight="1" x14ac:dyDescent="0.25"/>
    <row r="25" spans="1:14" ht="20.25" x14ac:dyDescent="0.25">
      <c r="B25" s="35" t="s">
        <v>35</v>
      </c>
      <c r="C25" s="26"/>
      <c r="I25" s="2"/>
      <c r="J25" s="2"/>
      <c r="K25" s="2"/>
    </row>
    <row r="26" spans="1:14" ht="60" customHeight="1" x14ac:dyDescent="0.3">
      <c r="B26" s="21" t="s">
        <v>170</v>
      </c>
      <c r="C26" s="21"/>
      <c r="I26" s="27"/>
      <c r="J26" s="27"/>
      <c r="K26" s="27"/>
    </row>
    <row r="27" spans="1:14" ht="19.5" customHeight="1" x14ac:dyDescent="0.3">
      <c r="B27" s="23" t="s">
        <v>137</v>
      </c>
      <c r="C27" s="24"/>
    </row>
    <row r="28" spans="1:14" ht="17.25" customHeight="1" x14ac:dyDescent="0.25"/>
    <row r="29" spans="1:14" x14ac:dyDescent="0.25">
      <c r="B29" s="212" t="s">
        <v>25</v>
      </c>
      <c r="C29" s="213"/>
      <c r="I29" s="222" t="s">
        <v>24</v>
      </c>
      <c r="J29" s="222"/>
      <c r="K29" s="222"/>
      <c r="L29" s="222"/>
    </row>
    <row r="30" spans="1:14" ht="22.5" customHeight="1" x14ac:dyDescent="0.25">
      <c r="B30" s="213"/>
      <c r="C30" s="213"/>
      <c r="H30" s="29"/>
      <c r="I30" s="18"/>
      <c r="J30" s="36"/>
      <c r="K30" s="36"/>
      <c r="L30" s="36">
        <f ca="1">TODAY()</f>
        <v>46188</v>
      </c>
    </row>
    <row r="31" spans="1:14" ht="22.5" customHeight="1" x14ac:dyDescent="0.3">
      <c r="B31" s="69" t="s">
        <v>91</v>
      </c>
      <c r="C31" s="24"/>
      <c r="I31" s="37"/>
      <c r="J31" s="37"/>
      <c r="K31" s="37"/>
      <c r="L31" s="38" t="s">
        <v>26</v>
      </c>
    </row>
  </sheetData>
  <mergeCells count="9">
    <mergeCell ref="B29:C30"/>
    <mergeCell ref="I29:L29"/>
    <mergeCell ref="A16:K16"/>
    <mergeCell ref="A17:K17"/>
    <mergeCell ref="A1:K1"/>
    <mergeCell ref="A3:K3"/>
    <mergeCell ref="A6:K6"/>
    <mergeCell ref="A9:K9"/>
    <mergeCell ref="A14:J14"/>
  </mergeCells>
  <pageMargins left="0.7" right="0.7" top="0.75" bottom="0.75" header="0.3" footer="0.3"/>
  <pageSetup paperSize="9" scale="5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H35"/>
  <sheetViews>
    <sheetView zoomScale="80" zoomScaleNormal="80" workbookViewId="0">
      <selection activeCell="A13" sqref="A13:H13"/>
    </sheetView>
  </sheetViews>
  <sheetFormatPr defaultRowHeight="15.75" x14ac:dyDescent="0.25"/>
  <cols>
    <col min="1" max="1" width="5.7109375" style="1" customWidth="1"/>
    <col min="2" max="2" width="64.85546875" style="53" customWidth="1"/>
    <col min="3" max="3" width="9.42578125" style="1" customWidth="1"/>
    <col min="4" max="4" width="10.5703125" style="1" customWidth="1"/>
    <col min="5" max="7" width="40.42578125" style="1" customWidth="1"/>
    <col min="8" max="8" width="31.5703125" style="1" customWidth="1"/>
    <col min="9" max="15" width="9.140625" style="1"/>
    <col min="16" max="16" width="9.5703125" style="1" bestFit="1" customWidth="1"/>
    <col min="17" max="193" width="9.140625" style="1"/>
    <col min="194" max="194" width="3.85546875" style="1" customWidth="1"/>
    <col min="195" max="195" width="19.85546875" style="1" customWidth="1"/>
    <col min="196" max="196" width="6.5703125" style="1" customWidth="1"/>
    <col min="197" max="197" width="7.5703125" style="1" bestFit="1" customWidth="1"/>
    <col min="198" max="202" width="13.28515625" style="1" customWidth="1"/>
    <col min="203" max="203" width="14.5703125" style="1" customWidth="1"/>
    <col min="204" max="204" width="14.85546875" style="1" customWidth="1"/>
    <col min="205" max="205" width="13.7109375" style="1" bestFit="1" customWidth="1"/>
    <col min="206" max="206" width="15.7109375" style="1" bestFit="1" customWidth="1"/>
    <col min="207" max="207" width="10.5703125" style="1" customWidth="1"/>
    <col min="208" max="208" width="8" style="1" customWidth="1"/>
    <col min="209" max="445" width="9.140625" style="1"/>
    <col min="446" max="446" width="3.85546875" style="1" customWidth="1"/>
    <col min="447" max="447" width="19.85546875" style="1" customWidth="1"/>
    <col min="448" max="448" width="6.5703125" style="1" customWidth="1"/>
    <col min="449" max="449" width="7.5703125" style="1" bestFit="1" customWidth="1"/>
    <col min="450" max="454" width="13.28515625" style="1" customWidth="1"/>
    <col min="455" max="455" width="14.5703125" style="1" customWidth="1"/>
    <col min="456" max="456" width="14.85546875" style="1" customWidth="1"/>
    <col min="457" max="457" width="13.7109375" style="1" bestFit="1" customWidth="1"/>
    <col min="458" max="458" width="15.7109375" style="1" bestFit="1" customWidth="1"/>
    <col min="459" max="459" width="10.5703125" style="1" customWidth="1"/>
    <col min="460" max="460" width="8" style="1" customWidth="1"/>
    <col min="461" max="701" width="9.140625" style="1"/>
    <col min="702" max="702" width="3.85546875" style="1" customWidth="1"/>
    <col min="703" max="703" width="19.85546875" style="1" customWidth="1"/>
    <col min="704" max="704" width="6.5703125" style="1" customWidth="1"/>
    <col min="705" max="705" width="7.5703125" style="1" bestFit="1" customWidth="1"/>
    <col min="706" max="710" width="13.28515625" style="1" customWidth="1"/>
    <col min="711" max="711" width="14.5703125" style="1" customWidth="1"/>
    <col min="712" max="712" width="14.85546875" style="1" customWidth="1"/>
    <col min="713" max="713" width="13.7109375" style="1" bestFit="1" customWidth="1"/>
    <col min="714" max="714" width="15.7109375" style="1" bestFit="1" customWidth="1"/>
    <col min="715" max="715" width="10.5703125" style="1" customWidth="1"/>
    <col min="716" max="716" width="8" style="1" customWidth="1"/>
    <col min="717" max="957" width="9.140625" style="1"/>
    <col min="958" max="958" width="3.85546875" style="1" customWidth="1"/>
    <col min="959" max="959" width="19.85546875" style="1" customWidth="1"/>
    <col min="960" max="960" width="6.5703125" style="1" customWidth="1"/>
    <col min="961" max="961" width="7.5703125" style="1" bestFit="1" customWidth="1"/>
    <col min="962" max="966" width="13.28515625" style="1" customWidth="1"/>
    <col min="967" max="967" width="14.5703125" style="1" customWidth="1"/>
    <col min="968" max="968" width="14.85546875" style="1" customWidth="1"/>
    <col min="969" max="969" width="13.7109375" style="1" bestFit="1" customWidth="1"/>
    <col min="970" max="970" width="15.7109375" style="1" bestFit="1" customWidth="1"/>
    <col min="971" max="971" width="10.5703125" style="1" customWidth="1"/>
    <col min="972" max="972" width="8" style="1" customWidth="1"/>
    <col min="973" max="1213" width="9.140625" style="1"/>
    <col min="1214" max="1214" width="3.85546875" style="1" customWidth="1"/>
    <col min="1215" max="1215" width="19.85546875" style="1" customWidth="1"/>
    <col min="1216" max="1216" width="6.5703125" style="1" customWidth="1"/>
    <col min="1217" max="1217" width="7.5703125" style="1" bestFit="1" customWidth="1"/>
    <col min="1218" max="1222" width="13.28515625" style="1" customWidth="1"/>
    <col min="1223" max="1223" width="14.5703125" style="1" customWidth="1"/>
    <col min="1224" max="1224" width="14.85546875" style="1" customWidth="1"/>
    <col min="1225" max="1225" width="13.7109375" style="1" bestFit="1" customWidth="1"/>
    <col min="1226" max="1226" width="15.7109375" style="1" bestFit="1" customWidth="1"/>
    <col min="1227" max="1227" width="10.5703125" style="1" customWidth="1"/>
    <col min="1228" max="1228" width="8" style="1" customWidth="1"/>
    <col min="1229" max="1469" width="9.140625" style="1"/>
    <col min="1470" max="1470" width="3.85546875" style="1" customWidth="1"/>
    <col min="1471" max="1471" width="19.85546875" style="1" customWidth="1"/>
    <col min="1472" max="1472" width="6.5703125" style="1" customWidth="1"/>
    <col min="1473" max="1473" width="7.5703125" style="1" bestFit="1" customWidth="1"/>
    <col min="1474" max="1478" width="13.28515625" style="1" customWidth="1"/>
    <col min="1479" max="1479" width="14.5703125" style="1" customWidth="1"/>
    <col min="1480" max="1480" width="14.85546875" style="1" customWidth="1"/>
    <col min="1481" max="1481" width="13.7109375" style="1" bestFit="1" customWidth="1"/>
    <col min="1482" max="1482" width="15.7109375" style="1" bestFit="1" customWidth="1"/>
    <col min="1483" max="1483" width="10.5703125" style="1" customWidth="1"/>
    <col min="1484" max="1484" width="8" style="1" customWidth="1"/>
    <col min="1485" max="1725" width="9.140625" style="1"/>
    <col min="1726" max="1726" width="3.85546875" style="1" customWidth="1"/>
    <col min="1727" max="1727" width="19.85546875" style="1" customWidth="1"/>
    <col min="1728" max="1728" width="6.5703125" style="1" customWidth="1"/>
    <col min="1729" max="1729" width="7.5703125" style="1" bestFit="1" customWidth="1"/>
    <col min="1730" max="1734" width="13.28515625" style="1" customWidth="1"/>
    <col min="1735" max="1735" width="14.5703125" style="1" customWidth="1"/>
    <col min="1736" max="1736" width="14.85546875" style="1" customWidth="1"/>
    <col min="1737" max="1737" width="13.7109375" style="1" bestFit="1" customWidth="1"/>
    <col min="1738" max="1738" width="15.7109375" style="1" bestFit="1" customWidth="1"/>
    <col min="1739" max="1739" width="10.5703125" style="1" customWidth="1"/>
    <col min="1740" max="1740" width="8" style="1" customWidth="1"/>
    <col min="1741" max="1981" width="9.140625" style="1"/>
    <col min="1982" max="1982" width="3.85546875" style="1" customWidth="1"/>
    <col min="1983" max="1983" width="19.85546875" style="1" customWidth="1"/>
    <col min="1984" max="1984" width="6.5703125" style="1" customWidth="1"/>
    <col min="1985" max="1985" width="7.5703125" style="1" bestFit="1" customWidth="1"/>
    <col min="1986" max="1990" width="13.28515625" style="1" customWidth="1"/>
    <col min="1991" max="1991" width="14.5703125" style="1" customWidth="1"/>
    <col min="1992" max="1992" width="14.85546875" style="1" customWidth="1"/>
    <col min="1993" max="1993" width="13.7109375" style="1" bestFit="1" customWidth="1"/>
    <col min="1994" max="1994" width="15.7109375" style="1" bestFit="1" customWidth="1"/>
    <col min="1995" max="1995" width="10.5703125" style="1" customWidth="1"/>
    <col min="1996" max="1996" width="8" style="1" customWidth="1"/>
    <col min="1997" max="2237" width="9.140625" style="1"/>
    <col min="2238" max="2238" width="3.85546875" style="1" customWidth="1"/>
    <col min="2239" max="2239" width="19.85546875" style="1" customWidth="1"/>
    <col min="2240" max="2240" width="6.5703125" style="1" customWidth="1"/>
    <col min="2241" max="2241" width="7.5703125" style="1" bestFit="1" customWidth="1"/>
    <col min="2242" max="2246" width="13.28515625" style="1" customWidth="1"/>
    <col min="2247" max="2247" width="14.5703125" style="1" customWidth="1"/>
    <col min="2248" max="2248" width="14.85546875" style="1" customWidth="1"/>
    <col min="2249" max="2249" width="13.7109375" style="1" bestFit="1" customWidth="1"/>
    <col min="2250" max="2250" width="15.7109375" style="1" bestFit="1" customWidth="1"/>
    <col min="2251" max="2251" width="10.5703125" style="1" customWidth="1"/>
    <col min="2252" max="2252" width="8" style="1" customWidth="1"/>
    <col min="2253" max="2493" width="9.140625" style="1"/>
    <col min="2494" max="2494" width="3.85546875" style="1" customWidth="1"/>
    <col min="2495" max="2495" width="19.85546875" style="1" customWidth="1"/>
    <col min="2496" max="2496" width="6.5703125" style="1" customWidth="1"/>
    <col min="2497" max="2497" width="7.5703125" style="1" bestFit="1" customWidth="1"/>
    <col min="2498" max="2502" width="13.28515625" style="1" customWidth="1"/>
    <col min="2503" max="2503" width="14.5703125" style="1" customWidth="1"/>
    <col min="2504" max="2504" width="14.85546875" style="1" customWidth="1"/>
    <col min="2505" max="2505" width="13.7109375" style="1" bestFit="1" customWidth="1"/>
    <col min="2506" max="2506" width="15.7109375" style="1" bestFit="1" customWidth="1"/>
    <col min="2507" max="2507" width="10.5703125" style="1" customWidth="1"/>
    <col min="2508" max="2508" width="8" style="1" customWidth="1"/>
    <col min="2509" max="2749" width="9.140625" style="1"/>
    <col min="2750" max="2750" width="3.85546875" style="1" customWidth="1"/>
    <col min="2751" max="2751" width="19.85546875" style="1" customWidth="1"/>
    <col min="2752" max="2752" width="6.5703125" style="1" customWidth="1"/>
    <col min="2753" max="2753" width="7.5703125" style="1" bestFit="1" customWidth="1"/>
    <col min="2754" max="2758" width="13.28515625" style="1" customWidth="1"/>
    <col min="2759" max="2759" width="14.5703125" style="1" customWidth="1"/>
    <col min="2760" max="2760" width="14.85546875" style="1" customWidth="1"/>
    <col min="2761" max="2761" width="13.7109375" style="1" bestFit="1" customWidth="1"/>
    <col min="2762" max="2762" width="15.7109375" style="1" bestFit="1" customWidth="1"/>
    <col min="2763" max="2763" width="10.5703125" style="1" customWidth="1"/>
    <col min="2764" max="2764" width="8" style="1" customWidth="1"/>
    <col min="2765" max="3005" width="9.140625" style="1"/>
    <col min="3006" max="3006" width="3.85546875" style="1" customWidth="1"/>
    <col min="3007" max="3007" width="19.85546875" style="1" customWidth="1"/>
    <col min="3008" max="3008" width="6.5703125" style="1" customWidth="1"/>
    <col min="3009" max="3009" width="7.5703125" style="1" bestFit="1" customWidth="1"/>
    <col min="3010" max="3014" width="13.28515625" style="1" customWidth="1"/>
    <col min="3015" max="3015" width="14.5703125" style="1" customWidth="1"/>
    <col min="3016" max="3016" width="14.85546875" style="1" customWidth="1"/>
    <col min="3017" max="3017" width="13.7109375" style="1" bestFit="1" customWidth="1"/>
    <col min="3018" max="3018" width="15.7109375" style="1" bestFit="1" customWidth="1"/>
    <col min="3019" max="3019" width="10.5703125" style="1" customWidth="1"/>
    <col min="3020" max="3020" width="8" style="1" customWidth="1"/>
    <col min="3021" max="3261" width="9.140625" style="1"/>
    <col min="3262" max="3262" width="3.85546875" style="1" customWidth="1"/>
    <col min="3263" max="3263" width="19.85546875" style="1" customWidth="1"/>
    <col min="3264" max="3264" width="6.5703125" style="1" customWidth="1"/>
    <col min="3265" max="3265" width="7.5703125" style="1" bestFit="1" customWidth="1"/>
    <col min="3266" max="3270" width="13.28515625" style="1" customWidth="1"/>
    <col min="3271" max="3271" width="14.5703125" style="1" customWidth="1"/>
    <col min="3272" max="3272" width="14.85546875" style="1" customWidth="1"/>
    <col min="3273" max="3273" width="13.7109375" style="1" bestFit="1" customWidth="1"/>
    <col min="3274" max="3274" width="15.7109375" style="1" bestFit="1" customWidth="1"/>
    <col min="3275" max="3275" width="10.5703125" style="1" customWidth="1"/>
    <col min="3276" max="3276" width="8" style="1" customWidth="1"/>
    <col min="3277" max="3517" width="9.140625" style="1"/>
    <col min="3518" max="3518" width="3.85546875" style="1" customWidth="1"/>
    <col min="3519" max="3519" width="19.85546875" style="1" customWidth="1"/>
    <col min="3520" max="3520" width="6.5703125" style="1" customWidth="1"/>
    <col min="3521" max="3521" width="7.5703125" style="1" bestFit="1" customWidth="1"/>
    <col min="3522" max="3526" width="13.28515625" style="1" customWidth="1"/>
    <col min="3527" max="3527" width="14.5703125" style="1" customWidth="1"/>
    <col min="3528" max="3528" width="14.85546875" style="1" customWidth="1"/>
    <col min="3529" max="3529" width="13.7109375" style="1" bestFit="1" customWidth="1"/>
    <col min="3530" max="3530" width="15.7109375" style="1" bestFit="1" customWidth="1"/>
    <col min="3531" max="3531" width="10.5703125" style="1" customWidth="1"/>
    <col min="3532" max="3532" width="8" style="1" customWidth="1"/>
    <col min="3533" max="3773" width="9.140625" style="1"/>
    <col min="3774" max="3774" width="3.85546875" style="1" customWidth="1"/>
    <col min="3775" max="3775" width="19.85546875" style="1" customWidth="1"/>
    <col min="3776" max="3776" width="6.5703125" style="1" customWidth="1"/>
    <col min="3777" max="3777" width="7.5703125" style="1" bestFit="1" customWidth="1"/>
    <col min="3778" max="3782" width="13.28515625" style="1" customWidth="1"/>
    <col min="3783" max="3783" width="14.5703125" style="1" customWidth="1"/>
    <col min="3784" max="3784" width="14.85546875" style="1" customWidth="1"/>
    <col min="3785" max="3785" width="13.7109375" style="1" bestFit="1" customWidth="1"/>
    <col min="3786" max="3786" width="15.7109375" style="1" bestFit="1" customWidth="1"/>
    <col min="3787" max="3787" width="10.5703125" style="1" customWidth="1"/>
    <col min="3788" max="3788" width="8" style="1" customWidth="1"/>
    <col min="3789" max="4029" width="9.140625" style="1"/>
    <col min="4030" max="4030" width="3.85546875" style="1" customWidth="1"/>
    <col min="4031" max="4031" width="19.85546875" style="1" customWidth="1"/>
    <col min="4032" max="4032" width="6.5703125" style="1" customWidth="1"/>
    <col min="4033" max="4033" width="7.5703125" style="1" bestFit="1" customWidth="1"/>
    <col min="4034" max="4038" width="13.28515625" style="1" customWidth="1"/>
    <col min="4039" max="4039" width="14.5703125" style="1" customWidth="1"/>
    <col min="4040" max="4040" width="14.85546875" style="1" customWidth="1"/>
    <col min="4041" max="4041" width="13.7109375" style="1" bestFit="1" customWidth="1"/>
    <col min="4042" max="4042" width="15.7109375" style="1" bestFit="1" customWidth="1"/>
    <col min="4043" max="4043" width="10.5703125" style="1" customWidth="1"/>
    <col min="4044" max="4044" width="8" style="1" customWidth="1"/>
    <col min="4045" max="4285" width="9.140625" style="1"/>
    <col min="4286" max="4286" width="3.85546875" style="1" customWidth="1"/>
    <col min="4287" max="4287" width="19.85546875" style="1" customWidth="1"/>
    <col min="4288" max="4288" width="6.5703125" style="1" customWidth="1"/>
    <col min="4289" max="4289" width="7.5703125" style="1" bestFit="1" customWidth="1"/>
    <col min="4290" max="4294" width="13.28515625" style="1" customWidth="1"/>
    <col min="4295" max="4295" width="14.5703125" style="1" customWidth="1"/>
    <col min="4296" max="4296" width="14.85546875" style="1" customWidth="1"/>
    <col min="4297" max="4297" width="13.7109375" style="1" bestFit="1" customWidth="1"/>
    <col min="4298" max="4298" width="15.7109375" style="1" bestFit="1" customWidth="1"/>
    <col min="4299" max="4299" width="10.5703125" style="1" customWidth="1"/>
    <col min="4300" max="4300" width="8" style="1" customWidth="1"/>
    <col min="4301" max="4541" width="9.140625" style="1"/>
    <col min="4542" max="4542" width="3.85546875" style="1" customWidth="1"/>
    <col min="4543" max="4543" width="19.85546875" style="1" customWidth="1"/>
    <col min="4544" max="4544" width="6.5703125" style="1" customWidth="1"/>
    <col min="4545" max="4545" width="7.5703125" style="1" bestFit="1" customWidth="1"/>
    <col min="4546" max="4550" width="13.28515625" style="1" customWidth="1"/>
    <col min="4551" max="4551" width="14.5703125" style="1" customWidth="1"/>
    <col min="4552" max="4552" width="14.85546875" style="1" customWidth="1"/>
    <col min="4553" max="4553" width="13.7109375" style="1" bestFit="1" customWidth="1"/>
    <col min="4554" max="4554" width="15.7109375" style="1" bestFit="1" customWidth="1"/>
    <col min="4555" max="4555" width="10.5703125" style="1" customWidth="1"/>
    <col min="4556" max="4556" width="8" style="1" customWidth="1"/>
    <col min="4557" max="4797" width="9.140625" style="1"/>
    <col min="4798" max="4798" width="3.85546875" style="1" customWidth="1"/>
    <col min="4799" max="4799" width="19.85546875" style="1" customWidth="1"/>
    <col min="4800" max="4800" width="6.5703125" style="1" customWidth="1"/>
    <col min="4801" max="4801" width="7.5703125" style="1" bestFit="1" customWidth="1"/>
    <col min="4802" max="4806" width="13.28515625" style="1" customWidth="1"/>
    <col min="4807" max="4807" width="14.5703125" style="1" customWidth="1"/>
    <col min="4808" max="4808" width="14.85546875" style="1" customWidth="1"/>
    <col min="4809" max="4809" width="13.7109375" style="1" bestFit="1" customWidth="1"/>
    <col min="4810" max="4810" width="15.7109375" style="1" bestFit="1" customWidth="1"/>
    <col min="4811" max="4811" width="10.5703125" style="1" customWidth="1"/>
    <col min="4812" max="4812" width="8" style="1" customWidth="1"/>
    <col min="4813" max="5053" width="9.140625" style="1"/>
    <col min="5054" max="5054" width="3.85546875" style="1" customWidth="1"/>
    <col min="5055" max="5055" width="19.85546875" style="1" customWidth="1"/>
    <col min="5056" max="5056" width="6.5703125" style="1" customWidth="1"/>
    <col min="5057" max="5057" width="7.5703125" style="1" bestFit="1" customWidth="1"/>
    <col min="5058" max="5062" width="13.28515625" style="1" customWidth="1"/>
    <col min="5063" max="5063" width="14.5703125" style="1" customWidth="1"/>
    <col min="5064" max="5064" width="14.85546875" style="1" customWidth="1"/>
    <col min="5065" max="5065" width="13.7109375" style="1" bestFit="1" customWidth="1"/>
    <col min="5066" max="5066" width="15.7109375" style="1" bestFit="1" customWidth="1"/>
    <col min="5067" max="5067" width="10.5703125" style="1" customWidth="1"/>
    <col min="5068" max="5068" width="8" style="1" customWidth="1"/>
    <col min="5069" max="5309" width="9.140625" style="1"/>
    <col min="5310" max="5310" width="3.85546875" style="1" customWidth="1"/>
    <col min="5311" max="5311" width="19.85546875" style="1" customWidth="1"/>
    <col min="5312" max="5312" width="6.5703125" style="1" customWidth="1"/>
    <col min="5313" max="5313" width="7.5703125" style="1" bestFit="1" customWidth="1"/>
    <col min="5314" max="5318" width="13.28515625" style="1" customWidth="1"/>
    <col min="5319" max="5319" width="14.5703125" style="1" customWidth="1"/>
    <col min="5320" max="5320" width="14.85546875" style="1" customWidth="1"/>
    <col min="5321" max="5321" width="13.7109375" style="1" bestFit="1" customWidth="1"/>
    <col min="5322" max="5322" width="15.7109375" style="1" bestFit="1" customWidth="1"/>
    <col min="5323" max="5323" width="10.5703125" style="1" customWidth="1"/>
    <col min="5324" max="5324" width="8" style="1" customWidth="1"/>
    <col min="5325" max="5565" width="9.140625" style="1"/>
    <col min="5566" max="5566" width="3.85546875" style="1" customWidth="1"/>
    <col min="5567" max="5567" width="19.85546875" style="1" customWidth="1"/>
    <col min="5568" max="5568" width="6.5703125" style="1" customWidth="1"/>
    <col min="5569" max="5569" width="7.5703125" style="1" bestFit="1" customWidth="1"/>
    <col min="5570" max="5574" width="13.28515625" style="1" customWidth="1"/>
    <col min="5575" max="5575" width="14.5703125" style="1" customWidth="1"/>
    <col min="5576" max="5576" width="14.85546875" style="1" customWidth="1"/>
    <col min="5577" max="5577" width="13.7109375" style="1" bestFit="1" customWidth="1"/>
    <col min="5578" max="5578" width="15.7109375" style="1" bestFit="1" customWidth="1"/>
    <col min="5579" max="5579" width="10.5703125" style="1" customWidth="1"/>
    <col min="5580" max="5580" width="8" style="1" customWidth="1"/>
    <col min="5581" max="5821" width="9.140625" style="1"/>
    <col min="5822" max="5822" width="3.85546875" style="1" customWidth="1"/>
    <col min="5823" max="5823" width="19.85546875" style="1" customWidth="1"/>
    <col min="5824" max="5824" width="6.5703125" style="1" customWidth="1"/>
    <col min="5825" max="5825" width="7.5703125" style="1" bestFit="1" customWidth="1"/>
    <col min="5826" max="5830" width="13.28515625" style="1" customWidth="1"/>
    <col min="5831" max="5831" width="14.5703125" style="1" customWidth="1"/>
    <col min="5832" max="5832" width="14.85546875" style="1" customWidth="1"/>
    <col min="5833" max="5833" width="13.7109375" style="1" bestFit="1" customWidth="1"/>
    <col min="5834" max="5834" width="15.7109375" style="1" bestFit="1" customWidth="1"/>
    <col min="5835" max="5835" width="10.5703125" style="1" customWidth="1"/>
    <col min="5836" max="5836" width="8" style="1" customWidth="1"/>
    <col min="5837" max="6077" width="9.140625" style="1"/>
    <col min="6078" max="6078" width="3.85546875" style="1" customWidth="1"/>
    <col min="6079" max="6079" width="19.85546875" style="1" customWidth="1"/>
    <col min="6080" max="6080" width="6.5703125" style="1" customWidth="1"/>
    <col min="6081" max="6081" width="7.5703125" style="1" bestFit="1" customWidth="1"/>
    <col min="6082" max="6086" width="13.28515625" style="1" customWidth="1"/>
    <col min="6087" max="6087" width="14.5703125" style="1" customWidth="1"/>
    <col min="6088" max="6088" width="14.85546875" style="1" customWidth="1"/>
    <col min="6089" max="6089" width="13.7109375" style="1" bestFit="1" customWidth="1"/>
    <col min="6090" max="6090" width="15.7109375" style="1" bestFit="1" customWidth="1"/>
    <col min="6091" max="6091" width="10.5703125" style="1" customWidth="1"/>
    <col min="6092" max="6092" width="8" style="1" customWidth="1"/>
    <col min="6093" max="6333" width="9.140625" style="1"/>
    <col min="6334" max="6334" width="3.85546875" style="1" customWidth="1"/>
    <col min="6335" max="6335" width="19.85546875" style="1" customWidth="1"/>
    <col min="6336" max="6336" width="6.5703125" style="1" customWidth="1"/>
    <col min="6337" max="6337" width="7.5703125" style="1" bestFit="1" customWidth="1"/>
    <col min="6338" max="6342" width="13.28515625" style="1" customWidth="1"/>
    <col min="6343" max="6343" width="14.5703125" style="1" customWidth="1"/>
    <col min="6344" max="6344" width="14.85546875" style="1" customWidth="1"/>
    <col min="6345" max="6345" width="13.7109375" style="1" bestFit="1" customWidth="1"/>
    <col min="6346" max="6346" width="15.7109375" style="1" bestFit="1" customWidth="1"/>
    <col min="6347" max="6347" width="10.5703125" style="1" customWidth="1"/>
    <col min="6348" max="6348" width="8" style="1" customWidth="1"/>
    <col min="6349" max="6589" width="9.140625" style="1"/>
    <col min="6590" max="6590" width="3.85546875" style="1" customWidth="1"/>
    <col min="6591" max="6591" width="19.85546875" style="1" customWidth="1"/>
    <col min="6592" max="6592" width="6.5703125" style="1" customWidth="1"/>
    <col min="6593" max="6593" width="7.5703125" style="1" bestFit="1" customWidth="1"/>
    <col min="6594" max="6598" width="13.28515625" style="1" customWidth="1"/>
    <col min="6599" max="6599" width="14.5703125" style="1" customWidth="1"/>
    <col min="6600" max="6600" width="14.85546875" style="1" customWidth="1"/>
    <col min="6601" max="6601" width="13.7109375" style="1" bestFit="1" customWidth="1"/>
    <col min="6602" max="6602" width="15.7109375" style="1" bestFit="1" customWidth="1"/>
    <col min="6603" max="6603" width="10.5703125" style="1" customWidth="1"/>
    <col min="6604" max="6604" width="8" style="1" customWidth="1"/>
    <col min="6605" max="6845" width="9.140625" style="1"/>
    <col min="6846" max="6846" width="3.85546875" style="1" customWidth="1"/>
    <col min="6847" max="6847" width="19.85546875" style="1" customWidth="1"/>
    <col min="6848" max="6848" width="6.5703125" style="1" customWidth="1"/>
    <col min="6849" max="6849" width="7.5703125" style="1" bestFit="1" customWidth="1"/>
    <col min="6850" max="6854" width="13.28515625" style="1" customWidth="1"/>
    <col min="6855" max="6855" width="14.5703125" style="1" customWidth="1"/>
    <col min="6856" max="6856" width="14.85546875" style="1" customWidth="1"/>
    <col min="6857" max="6857" width="13.7109375" style="1" bestFit="1" customWidth="1"/>
    <col min="6858" max="6858" width="15.7109375" style="1" bestFit="1" customWidth="1"/>
    <col min="6859" max="6859" width="10.5703125" style="1" customWidth="1"/>
    <col min="6860" max="6860" width="8" style="1" customWidth="1"/>
    <col min="6861" max="7101" width="9.140625" style="1"/>
    <col min="7102" max="7102" width="3.85546875" style="1" customWidth="1"/>
    <col min="7103" max="7103" width="19.85546875" style="1" customWidth="1"/>
    <col min="7104" max="7104" width="6.5703125" style="1" customWidth="1"/>
    <col min="7105" max="7105" width="7.5703125" style="1" bestFit="1" customWidth="1"/>
    <col min="7106" max="7110" width="13.28515625" style="1" customWidth="1"/>
    <col min="7111" max="7111" width="14.5703125" style="1" customWidth="1"/>
    <col min="7112" max="7112" width="14.85546875" style="1" customWidth="1"/>
    <col min="7113" max="7113" width="13.7109375" style="1" bestFit="1" customWidth="1"/>
    <col min="7114" max="7114" width="15.7109375" style="1" bestFit="1" customWidth="1"/>
    <col min="7115" max="7115" width="10.5703125" style="1" customWidth="1"/>
    <col min="7116" max="7116" width="8" style="1" customWidth="1"/>
    <col min="7117" max="7357" width="9.140625" style="1"/>
    <col min="7358" max="7358" width="3.85546875" style="1" customWidth="1"/>
    <col min="7359" max="7359" width="19.85546875" style="1" customWidth="1"/>
    <col min="7360" max="7360" width="6.5703125" style="1" customWidth="1"/>
    <col min="7361" max="7361" width="7.5703125" style="1" bestFit="1" customWidth="1"/>
    <col min="7362" max="7366" width="13.28515625" style="1" customWidth="1"/>
    <col min="7367" max="7367" width="14.5703125" style="1" customWidth="1"/>
    <col min="7368" max="7368" width="14.85546875" style="1" customWidth="1"/>
    <col min="7369" max="7369" width="13.7109375" style="1" bestFit="1" customWidth="1"/>
    <col min="7370" max="7370" width="15.7109375" style="1" bestFit="1" customWidth="1"/>
    <col min="7371" max="7371" width="10.5703125" style="1" customWidth="1"/>
    <col min="7372" max="7372" width="8" style="1" customWidth="1"/>
    <col min="7373" max="7613" width="9.140625" style="1"/>
    <col min="7614" max="7614" width="3.85546875" style="1" customWidth="1"/>
    <col min="7615" max="7615" width="19.85546875" style="1" customWidth="1"/>
    <col min="7616" max="7616" width="6.5703125" style="1" customWidth="1"/>
    <col min="7617" max="7617" width="7.5703125" style="1" bestFit="1" customWidth="1"/>
    <col min="7618" max="7622" width="13.28515625" style="1" customWidth="1"/>
    <col min="7623" max="7623" width="14.5703125" style="1" customWidth="1"/>
    <col min="7624" max="7624" width="14.85546875" style="1" customWidth="1"/>
    <col min="7625" max="7625" width="13.7109375" style="1" bestFit="1" customWidth="1"/>
    <col min="7626" max="7626" width="15.7109375" style="1" bestFit="1" customWidth="1"/>
    <col min="7627" max="7627" width="10.5703125" style="1" customWidth="1"/>
    <col min="7628" max="7628" width="8" style="1" customWidth="1"/>
    <col min="7629" max="7869" width="9.140625" style="1"/>
    <col min="7870" max="7870" width="3.85546875" style="1" customWidth="1"/>
    <col min="7871" max="7871" width="19.85546875" style="1" customWidth="1"/>
    <col min="7872" max="7872" width="6.5703125" style="1" customWidth="1"/>
    <col min="7873" max="7873" width="7.5703125" style="1" bestFit="1" customWidth="1"/>
    <col min="7874" max="7878" width="13.28515625" style="1" customWidth="1"/>
    <col min="7879" max="7879" width="14.5703125" style="1" customWidth="1"/>
    <col min="7880" max="7880" width="14.85546875" style="1" customWidth="1"/>
    <col min="7881" max="7881" width="13.7109375" style="1" bestFit="1" customWidth="1"/>
    <col min="7882" max="7882" width="15.7109375" style="1" bestFit="1" customWidth="1"/>
    <col min="7883" max="7883" width="10.5703125" style="1" customWidth="1"/>
    <col min="7884" max="7884" width="8" style="1" customWidth="1"/>
    <col min="7885" max="8125" width="9.140625" style="1"/>
    <col min="8126" max="8126" width="3.85546875" style="1" customWidth="1"/>
    <col min="8127" max="8127" width="19.85546875" style="1" customWidth="1"/>
    <col min="8128" max="8128" width="6.5703125" style="1" customWidth="1"/>
    <col min="8129" max="8129" width="7.5703125" style="1" bestFit="1" customWidth="1"/>
    <col min="8130" max="8134" width="13.28515625" style="1" customWidth="1"/>
    <col min="8135" max="8135" width="14.5703125" style="1" customWidth="1"/>
    <col min="8136" max="8136" width="14.85546875" style="1" customWidth="1"/>
    <col min="8137" max="8137" width="13.7109375" style="1" bestFit="1" customWidth="1"/>
    <col min="8138" max="8138" width="15.7109375" style="1" bestFit="1" customWidth="1"/>
    <col min="8139" max="8139" width="10.5703125" style="1" customWidth="1"/>
    <col min="8140" max="8140" width="8" style="1" customWidth="1"/>
    <col min="8141" max="8381" width="9.140625" style="1"/>
    <col min="8382" max="8382" width="3.85546875" style="1" customWidth="1"/>
    <col min="8383" max="8383" width="19.85546875" style="1" customWidth="1"/>
    <col min="8384" max="8384" width="6.5703125" style="1" customWidth="1"/>
    <col min="8385" max="8385" width="7.5703125" style="1" bestFit="1" customWidth="1"/>
    <col min="8386" max="8390" width="13.28515625" style="1" customWidth="1"/>
    <col min="8391" max="8391" width="14.5703125" style="1" customWidth="1"/>
    <col min="8392" max="8392" width="14.85546875" style="1" customWidth="1"/>
    <col min="8393" max="8393" width="13.7109375" style="1" bestFit="1" customWidth="1"/>
    <col min="8394" max="8394" width="15.7109375" style="1" bestFit="1" customWidth="1"/>
    <col min="8395" max="8395" width="10.5703125" style="1" customWidth="1"/>
    <col min="8396" max="8396" width="8" style="1" customWidth="1"/>
    <col min="8397" max="8637" width="9.140625" style="1"/>
    <col min="8638" max="8638" width="3.85546875" style="1" customWidth="1"/>
    <col min="8639" max="8639" width="19.85546875" style="1" customWidth="1"/>
    <col min="8640" max="8640" width="6.5703125" style="1" customWidth="1"/>
    <col min="8641" max="8641" width="7.5703125" style="1" bestFit="1" customWidth="1"/>
    <col min="8642" max="8646" width="13.28515625" style="1" customWidth="1"/>
    <col min="8647" max="8647" width="14.5703125" style="1" customWidth="1"/>
    <col min="8648" max="8648" width="14.85546875" style="1" customWidth="1"/>
    <col min="8649" max="8649" width="13.7109375" style="1" bestFit="1" customWidth="1"/>
    <col min="8650" max="8650" width="15.7109375" style="1" bestFit="1" customWidth="1"/>
    <col min="8651" max="8651" width="10.5703125" style="1" customWidth="1"/>
    <col min="8652" max="8652" width="8" style="1" customWidth="1"/>
    <col min="8653" max="8893" width="9.140625" style="1"/>
    <col min="8894" max="8894" width="3.85546875" style="1" customWidth="1"/>
    <col min="8895" max="8895" width="19.85546875" style="1" customWidth="1"/>
    <col min="8896" max="8896" width="6.5703125" style="1" customWidth="1"/>
    <col min="8897" max="8897" width="7.5703125" style="1" bestFit="1" customWidth="1"/>
    <col min="8898" max="8902" width="13.28515625" style="1" customWidth="1"/>
    <col min="8903" max="8903" width="14.5703125" style="1" customWidth="1"/>
    <col min="8904" max="8904" width="14.85546875" style="1" customWidth="1"/>
    <col min="8905" max="8905" width="13.7109375" style="1" bestFit="1" customWidth="1"/>
    <col min="8906" max="8906" width="15.7109375" style="1" bestFit="1" customWidth="1"/>
    <col min="8907" max="8907" width="10.5703125" style="1" customWidth="1"/>
    <col min="8908" max="8908" width="8" style="1" customWidth="1"/>
    <col min="8909" max="9149" width="9.140625" style="1"/>
    <col min="9150" max="9150" width="3.85546875" style="1" customWidth="1"/>
    <col min="9151" max="9151" width="19.85546875" style="1" customWidth="1"/>
    <col min="9152" max="9152" width="6.5703125" style="1" customWidth="1"/>
    <col min="9153" max="9153" width="7.5703125" style="1" bestFit="1" customWidth="1"/>
    <col min="9154" max="9158" width="13.28515625" style="1" customWidth="1"/>
    <col min="9159" max="9159" width="14.5703125" style="1" customWidth="1"/>
    <col min="9160" max="9160" width="14.85546875" style="1" customWidth="1"/>
    <col min="9161" max="9161" width="13.7109375" style="1" bestFit="1" customWidth="1"/>
    <col min="9162" max="9162" width="15.7109375" style="1" bestFit="1" customWidth="1"/>
    <col min="9163" max="9163" width="10.5703125" style="1" customWidth="1"/>
    <col min="9164" max="9164" width="8" style="1" customWidth="1"/>
    <col min="9165" max="9405" width="9.140625" style="1"/>
    <col min="9406" max="9406" width="3.85546875" style="1" customWidth="1"/>
    <col min="9407" max="9407" width="19.85546875" style="1" customWidth="1"/>
    <col min="9408" max="9408" width="6.5703125" style="1" customWidth="1"/>
    <col min="9409" max="9409" width="7.5703125" style="1" bestFit="1" customWidth="1"/>
    <col min="9410" max="9414" width="13.28515625" style="1" customWidth="1"/>
    <col min="9415" max="9415" width="14.5703125" style="1" customWidth="1"/>
    <col min="9416" max="9416" width="14.85546875" style="1" customWidth="1"/>
    <col min="9417" max="9417" width="13.7109375" style="1" bestFit="1" customWidth="1"/>
    <col min="9418" max="9418" width="15.7109375" style="1" bestFit="1" customWidth="1"/>
    <col min="9419" max="9419" width="10.5703125" style="1" customWidth="1"/>
    <col min="9420" max="9420" width="8" style="1" customWidth="1"/>
    <col min="9421" max="9661" width="9.140625" style="1"/>
    <col min="9662" max="9662" width="3.85546875" style="1" customWidth="1"/>
    <col min="9663" max="9663" width="19.85546875" style="1" customWidth="1"/>
    <col min="9664" max="9664" width="6.5703125" style="1" customWidth="1"/>
    <col min="9665" max="9665" width="7.5703125" style="1" bestFit="1" customWidth="1"/>
    <col min="9666" max="9670" width="13.28515625" style="1" customWidth="1"/>
    <col min="9671" max="9671" width="14.5703125" style="1" customWidth="1"/>
    <col min="9672" max="9672" width="14.85546875" style="1" customWidth="1"/>
    <col min="9673" max="9673" width="13.7109375" style="1" bestFit="1" customWidth="1"/>
    <col min="9674" max="9674" width="15.7109375" style="1" bestFit="1" customWidth="1"/>
    <col min="9675" max="9675" width="10.5703125" style="1" customWidth="1"/>
    <col min="9676" max="9676" width="8" style="1" customWidth="1"/>
    <col min="9677" max="9917" width="9.140625" style="1"/>
    <col min="9918" max="9918" width="3.85546875" style="1" customWidth="1"/>
    <col min="9919" max="9919" width="19.85546875" style="1" customWidth="1"/>
    <col min="9920" max="9920" width="6.5703125" style="1" customWidth="1"/>
    <col min="9921" max="9921" width="7.5703125" style="1" bestFit="1" customWidth="1"/>
    <col min="9922" max="9926" width="13.28515625" style="1" customWidth="1"/>
    <col min="9927" max="9927" width="14.5703125" style="1" customWidth="1"/>
    <col min="9928" max="9928" width="14.85546875" style="1" customWidth="1"/>
    <col min="9929" max="9929" width="13.7109375" style="1" bestFit="1" customWidth="1"/>
    <col min="9930" max="9930" width="15.7109375" style="1" bestFit="1" customWidth="1"/>
    <col min="9931" max="9931" width="10.5703125" style="1" customWidth="1"/>
    <col min="9932" max="9932" width="8" style="1" customWidth="1"/>
    <col min="9933" max="10173" width="9.140625" style="1"/>
    <col min="10174" max="10174" width="3.85546875" style="1" customWidth="1"/>
    <col min="10175" max="10175" width="19.85546875" style="1" customWidth="1"/>
    <col min="10176" max="10176" width="6.5703125" style="1" customWidth="1"/>
    <col min="10177" max="10177" width="7.5703125" style="1" bestFit="1" customWidth="1"/>
    <col min="10178" max="10182" width="13.28515625" style="1" customWidth="1"/>
    <col min="10183" max="10183" width="14.5703125" style="1" customWidth="1"/>
    <col min="10184" max="10184" width="14.85546875" style="1" customWidth="1"/>
    <col min="10185" max="10185" width="13.7109375" style="1" bestFit="1" customWidth="1"/>
    <col min="10186" max="10186" width="15.7109375" style="1" bestFit="1" customWidth="1"/>
    <col min="10187" max="10187" width="10.5703125" style="1" customWidth="1"/>
    <col min="10188" max="10188" width="8" style="1" customWidth="1"/>
    <col min="10189" max="10429" width="9.140625" style="1"/>
    <col min="10430" max="10430" width="3.85546875" style="1" customWidth="1"/>
    <col min="10431" max="10431" width="19.85546875" style="1" customWidth="1"/>
    <col min="10432" max="10432" width="6.5703125" style="1" customWidth="1"/>
    <col min="10433" max="10433" width="7.5703125" style="1" bestFit="1" customWidth="1"/>
    <col min="10434" max="10438" width="13.28515625" style="1" customWidth="1"/>
    <col min="10439" max="10439" width="14.5703125" style="1" customWidth="1"/>
    <col min="10440" max="10440" width="14.85546875" style="1" customWidth="1"/>
    <col min="10441" max="10441" width="13.7109375" style="1" bestFit="1" customWidth="1"/>
    <col min="10442" max="10442" width="15.7109375" style="1" bestFit="1" customWidth="1"/>
    <col min="10443" max="10443" width="10.5703125" style="1" customWidth="1"/>
    <col min="10444" max="10444" width="8" style="1" customWidth="1"/>
    <col min="10445" max="10685" width="9.140625" style="1"/>
    <col min="10686" max="10686" width="3.85546875" style="1" customWidth="1"/>
    <col min="10687" max="10687" width="19.85546875" style="1" customWidth="1"/>
    <col min="10688" max="10688" width="6.5703125" style="1" customWidth="1"/>
    <col min="10689" max="10689" width="7.5703125" style="1" bestFit="1" customWidth="1"/>
    <col min="10690" max="10694" width="13.28515625" style="1" customWidth="1"/>
    <col min="10695" max="10695" width="14.5703125" style="1" customWidth="1"/>
    <col min="10696" max="10696" width="14.85546875" style="1" customWidth="1"/>
    <col min="10697" max="10697" width="13.7109375" style="1" bestFit="1" customWidth="1"/>
    <col min="10698" max="10698" width="15.7109375" style="1" bestFit="1" customWidth="1"/>
    <col min="10699" max="10699" width="10.5703125" style="1" customWidth="1"/>
    <col min="10700" max="10700" width="8" style="1" customWidth="1"/>
    <col min="10701" max="10941" width="9.140625" style="1"/>
    <col min="10942" max="10942" width="3.85546875" style="1" customWidth="1"/>
    <col min="10943" max="10943" width="19.85546875" style="1" customWidth="1"/>
    <col min="10944" max="10944" width="6.5703125" style="1" customWidth="1"/>
    <col min="10945" max="10945" width="7.5703125" style="1" bestFit="1" customWidth="1"/>
    <col min="10946" max="10950" width="13.28515625" style="1" customWidth="1"/>
    <col min="10951" max="10951" width="14.5703125" style="1" customWidth="1"/>
    <col min="10952" max="10952" width="14.85546875" style="1" customWidth="1"/>
    <col min="10953" max="10953" width="13.7109375" style="1" bestFit="1" customWidth="1"/>
    <col min="10954" max="10954" width="15.7109375" style="1" bestFit="1" customWidth="1"/>
    <col min="10955" max="10955" width="10.5703125" style="1" customWidth="1"/>
    <col min="10956" max="10956" width="8" style="1" customWidth="1"/>
    <col min="10957" max="11197" width="9.140625" style="1"/>
    <col min="11198" max="11198" width="3.85546875" style="1" customWidth="1"/>
    <col min="11199" max="11199" width="19.85546875" style="1" customWidth="1"/>
    <col min="11200" max="11200" width="6.5703125" style="1" customWidth="1"/>
    <col min="11201" max="11201" width="7.5703125" style="1" bestFit="1" customWidth="1"/>
    <col min="11202" max="11206" width="13.28515625" style="1" customWidth="1"/>
    <col min="11207" max="11207" width="14.5703125" style="1" customWidth="1"/>
    <col min="11208" max="11208" width="14.85546875" style="1" customWidth="1"/>
    <col min="11209" max="11209" width="13.7109375" style="1" bestFit="1" customWidth="1"/>
    <col min="11210" max="11210" width="15.7109375" style="1" bestFit="1" customWidth="1"/>
    <col min="11211" max="11211" width="10.5703125" style="1" customWidth="1"/>
    <col min="11212" max="11212" width="8" style="1" customWidth="1"/>
    <col min="11213" max="11453" width="9.140625" style="1"/>
    <col min="11454" max="11454" width="3.85546875" style="1" customWidth="1"/>
    <col min="11455" max="11455" width="19.85546875" style="1" customWidth="1"/>
    <col min="11456" max="11456" width="6.5703125" style="1" customWidth="1"/>
    <col min="11457" max="11457" width="7.5703125" style="1" bestFit="1" customWidth="1"/>
    <col min="11458" max="11462" width="13.28515625" style="1" customWidth="1"/>
    <col min="11463" max="11463" width="14.5703125" style="1" customWidth="1"/>
    <col min="11464" max="11464" width="14.85546875" style="1" customWidth="1"/>
    <col min="11465" max="11465" width="13.7109375" style="1" bestFit="1" customWidth="1"/>
    <col min="11466" max="11466" width="15.7109375" style="1" bestFit="1" customWidth="1"/>
    <col min="11467" max="11467" width="10.5703125" style="1" customWidth="1"/>
    <col min="11468" max="11468" width="8" style="1" customWidth="1"/>
    <col min="11469" max="11709" width="9.140625" style="1"/>
    <col min="11710" max="11710" width="3.85546875" style="1" customWidth="1"/>
    <col min="11711" max="11711" width="19.85546875" style="1" customWidth="1"/>
    <col min="11712" max="11712" width="6.5703125" style="1" customWidth="1"/>
    <col min="11713" max="11713" width="7.5703125" style="1" bestFit="1" customWidth="1"/>
    <col min="11714" max="11718" width="13.28515625" style="1" customWidth="1"/>
    <col min="11719" max="11719" width="14.5703125" style="1" customWidth="1"/>
    <col min="11720" max="11720" width="14.85546875" style="1" customWidth="1"/>
    <col min="11721" max="11721" width="13.7109375" style="1" bestFit="1" customWidth="1"/>
    <col min="11722" max="11722" width="15.7109375" style="1" bestFit="1" customWidth="1"/>
    <col min="11723" max="11723" width="10.5703125" style="1" customWidth="1"/>
    <col min="11724" max="11724" width="8" style="1" customWidth="1"/>
    <col min="11725" max="11965" width="9.140625" style="1"/>
    <col min="11966" max="11966" width="3.85546875" style="1" customWidth="1"/>
    <col min="11967" max="11967" width="19.85546875" style="1" customWidth="1"/>
    <col min="11968" max="11968" width="6.5703125" style="1" customWidth="1"/>
    <col min="11969" max="11969" width="7.5703125" style="1" bestFit="1" customWidth="1"/>
    <col min="11970" max="11974" width="13.28515625" style="1" customWidth="1"/>
    <col min="11975" max="11975" width="14.5703125" style="1" customWidth="1"/>
    <col min="11976" max="11976" width="14.85546875" style="1" customWidth="1"/>
    <col min="11977" max="11977" width="13.7109375" style="1" bestFit="1" customWidth="1"/>
    <col min="11978" max="11978" width="15.7109375" style="1" bestFit="1" customWidth="1"/>
    <col min="11979" max="11979" width="10.5703125" style="1" customWidth="1"/>
    <col min="11980" max="11980" width="8" style="1" customWidth="1"/>
    <col min="11981" max="12221" width="9.140625" style="1"/>
    <col min="12222" max="12222" width="3.85546875" style="1" customWidth="1"/>
    <col min="12223" max="12223" width="19.85546875" style="1" customWidth="1"/>
    <col min="12224" max="12224" width="6.5703125" style="1" customWidth="1"/>
    <col min="12225" max="12225" width="7.5703125" style="1" bestFit="1" customWidth="1"/>
    <col min="12226" max="12230" width="13.28515625" style="1" customWidth="1"/>
    <col min="12231" max="12231" width="14.5703125" style="1" customWidth="1"/>
    <col min="12232" max="12232" width="14.85546875" style="1" customWidth="1"/>
    <col min="12233" max="12233" width="13.7109375" style="1" bestFit="1" customWidth="1"/>
    <col min="12234" max="12234" width="15.7109375" style="1" bestFit="1" customWidth="1"/>
    <col min="12235" max="12235" width="10.5703125" style="1" customWidth="1"/>
    <col min="12236" max="12236" width="8" style="1" customWidth="1"/>
    <col min="12237" max="12477" width="9.140625" style="1"/>
    <col min="12478" max="12478" width="3.85546875" style="1" customWidth="1"/>
    <col min="12479" max="12479" width="19.85546875" style="1" customWidth="1"/>
    <col min="12480" max="12480" width="6.5703125" style="1" customWidth="1"/>
    <col min="12481" max="12481" width="7.5703125" style="1" bestFit="1" customWidth="1"/>
    <col min="12482" max="12486" width="13.28515625" style="1" customWidth="1"/>
    <col min="12487" max="12487" width="14.5703125" style="1" customWidth="1"/>
    <col min="12488" max="12488" width="14.85546875" style="1" customWidth="1"/>
    <col min="12489" max="12489" width="13.7109375" style="1" bestFit="1" customWidth="1"/>
    <col min="12490" max="12490" width="15.7109375" style="1" bestFit="1" customWidth="1"/>
    <col min="12491" max="12491" width="10.5703125" style="1" customWidth="1"/>
    <col min="12492" max="12492" width="8" style="1" customWidth="1"/>
    <col min="12493" max="12733" width="9.140625" style="1"/>
    <col min="12734" max="12734" width="3.85546875" style="1" customWidth="1"/>
    <col min="12735" max="12735" width="19.85546875" style="1" customWidth="1"/>
    <col min="12736" max="12736" width="6.5703125" style="1" customWidth="1"/>
    <col min="12737" max="12737" width="7.5703125" style="1" bestFit="1" customWidth="1"/>
    <col min="12738" max="12742" width="13.28515625" style="1" customWidth="1"/>
    <col min="12743" max="12743" width="14.5703125" style="1" customWidth="1"/>
    <col min="12744" max="12744" width="14.85546875" style="1" customWidth="1"/>
    <col min="12745" max="12745" width="13.7109375" style="1" bestFit="1" customWidth="1"/>
    <col min="12746" max="12746" width="15.7109375" style="1" bestFit="1" customWidth="1"/>
    <col min="12747" max="12747" width="10.5703125" style="1" customWidth="1"/>
    <col min="12748" max="12748" width="8" style="1" customWidth="1"/>
    <col min="12749" max="12989" width="9.140625" style="1"/>
    <col min="12990" max="12990" width="3.85546875" style="1" customWidth="1"/>
    <col min="12991" max="12991" width="19.85546875" style="1" customWidth="1"/>
    <col min="12992" max="12992" width="6.5703125" style="1" customWidth="1"/>
    <col min="12993" max="12993" width="7.5703125" style="1" bestFit="1" customWidth="1"/>
    <col min="12994" max="12998" width="13.28515625" style="1" customWidth="1"/>
    <col min="12999" max="12999" width="14.5703125" style="1" customWidth="1"/>
    <col min="13000" max="13000" width="14.85546875" style="1" customWidth="1"/>
    <col min="13001" max="13001" width="13.7109375" style="1" bestFit="1" customWidth="1"/>
    <col min="13002" max="13002" width="15.7109375" style="1" bestFit="1" customWidth="1"/>
    <col min="13003" max="13003" width="10.5703125" style="1" customWidth="1"/>
    <col min="13004" max="13004" width="8" style="1" customWidth="1"/>
    <col min="13005" max="13245" width="9.140625" style="1"/>
    <col min="13246" max="13246" width="3.85546875" style="1" customWidth="1"/>
    <col min="13247" max="13247" width="19.85546875" style="1" customWidth="1"/>
    <col min="13248" max="13248" width="6.5703125" style="1" customWidth="1"/>
    <col min="13249" max="13249" width="7.5703125" style="1" bestFit="1" customWidth="1"/>
    <col min="13250" max="13254" width="13.28515625" style="1" customWidth="1"/>
    <col min="13255" max="13255" width="14.5703125" style="1" customWidth="1"/>
    <col min="13256" max="13256" width="14.85546875" style="1" customWidth="1"/>
    <col min="13257" max="13257" width="13.7109375" style="1" bestFit="1" customWidth="1"/>
    <col min="13258" max="13258" width="15.7109375" style="1" bestFit="1" customWidth="1"/>
    <col min="13259" max="13259" width="10.5703125" style="1" customWidth="1"/>
    <col min="13260" max="13260" width="8" style="1" customWidth="1"/>
    <col min="13261" max="13501" width="9.140625" style="1"/>
    <col min="13502" max="13502" width="3.85546875" style="1" customWidth="1"/>
    <col min="13503" max="13503" width="19.85546875" style="1" customWidth="1"/>
    <col min="13504" max="13504" width="6.5703125" style="1" customWidth="1"/>
    <col min="13505" max="13505" width="7.5703125" style="1" bestFit="1" customWidth="1"/>
    <col min="13506" max="13510" width="13.28515625" style="1" customWidth="1"/>
    <col min="13511" max="13511" width="14.5703125" style="1" customWidth="1"/>
    <col min="13512" max="13512" width="14.85546875" style="1" customWidth="1"/>
    <col min="13513" max="13513" width="13.7109375" style="1" bestFit="1" customWidth="1"/>
    <col min="13514" max="13514" width="15.7109375" style="1" bestFit="1" customWidth="1"/>
    <col min="13515" max="13515" width="10.5703125" style="1" customWidth="1"/>
    <col min="13516" max="13516" width="8" style="1" customWidth="1"/>
    <col min="13517" max="13757" width="9.140625" style="1"/>
    <col min="13758" max="13758" width="3.85546875" style="1" customWidth="1"/>
    <col min="13759" max="13759" width="19.85546875" style="1" customWidth="1"/>
    <col min="13760" max="13760" width="6.5703125" style="1" customWidth="1"/>
    <col min="13761" max="13761" width="7.5703125" style="1" bestFit="1" customWidth="1"/>
    <col min="13762" max="13766" width="13.28515625" style="1" customWidth="1"/>
    <col min="13767" max="13767" width="14.5703125" style="1" customWidth="1"/>
    <col min="13768" max="13768" width="14.85546875" style="1" customWidth="1"/>
    <col min="13769" max="13769" width="13.7109375" style="1" bestFit="1" customWidth="1"/>
    <col min="13770" max="13770" width="15.7109375" style="1" bestFit="1" customWidth="1"/>
    <col min="13771" max="13771" width="10.5703125" style="1" customWidth="1"/>
    <col min="13772" max="13772" width="8" style="1" customWidth="1"/>
    <col min="13773" max="14013" width="9.140625" style="1"/>
    <col min="14014" max="14014" width="3.85546875" style="1" customWidth="1"/>
    <col min="14015" max="14015" width="19.85546875" style="1" customWidth="1"/>
    <col min="14016" max="14016" width="6.5703125" style="1" customWidth="1"/>
    <col min="14017" max="14017" width="7.5703125" style="1" bestFit="1" customWidth="1"/>
    <col min="14018" max="14022" width="13.28515625" style="1" customWidth="1"/>
    <col min="14023" max="14023" width="14.5703125" style="1" customWidth="1"/>
    <col min="14024" max="14024" width="14.85546875" style="1" customWidth="1"/>
    <col min="14025" max="14025" width="13.7109375" style="1" bestFit="1" customWidth="1"/>
    <col min="14026" max="14026" width="15.7109375" style="1" bestFit="1" customWidth="1"/>
    <col min="14027" max="14027" width="10.5703125" style="1" customWidth="1"/>
    <col min="14028" max="14028" width="8" style="1" customWidth="1"/>
    <col min="14029" max="14269" width="9.140625" style="1"/>
    <col min="14270" max="14270" width="3.85546875" style="1" customWidth="1"/>
    <col min="14271" max="14271" width="19.85546875" style="1" customWidth="1"/>
    <col min="14272" max="14272" width="6.5703125" style="1" customWidth="1"/>
    <col min="14273" max="14273" width="7.5703125" style="1" bestFit="1" customWidth="1"/>
    <col min="14274" max="14278" width="13.28515625" style="1" customWidth="1"/>
    <col min="14279" max="14279" width="14.5703125" style="1" customWidth="1"/>
    <col min="14280" max="14280" width="14.85546875" style="1" customWidth="1"/>
    <col min="14281" max="14281" width="13.7109375" style="1" bestFit="1" customWidth="1"/>
    <col min="14282" max="14282" width="15.7109375" style="1" bestFit="1" customWidth="1"/>
    <col min="14283" max="14283" width="10.5703125" style="1" customWidth="1"/>
    <col min="14284" max="14284" width="8" style="1" customWidth="1"/>
    <col min="14285" max="14525" width="9.140625" style="1"/>
    <col min="14526" max="14526" width="3.85546875" style="1" customWidth="1"/>
    <col min="14527" max="14527" width="19.85546875" style="1" customWidth="1"/>
    <col min="14528" max="14528" width="6.5703125" style="1" customWidth="1"/>
    <col min="14529" max="14529" width="7.5703125" style="1" bestFit="1" customWidth="1"/>
    <col min="14530" max="14534" width="13.28515625" style="1" customWidth="1"/>
    <col min="14535" max="14535" width="14.5703125" style="1" customWidth="1"/>
    <col min="14536" max="14536" width="14.85546875" style="1" customWidth="1"/>
    <col min="14537" max="14537" width="13.7109375" style="1" bestFit="1" customWidth="1"/>
    <col min="14538" max="14538" width="15.7109375" style="1" bestFit="1" customWidth="1"/>
    <col min="14539" max="14539" width="10.5703125" style="1" customWidth="1"/>
    <col min="14540" max="14540" width="8" style="1" customWidth="1"/>
    <col min="14541" max="14781" width="9.140625" style="1"/>
    <col min="14782" max="14782" width="3.85546875" style="1" customWidth="1"/>
    <col min="14783" max="14783" width="19.85546875" style="1" customWidth="1"/>
    <col min="14784" max="14784" width="6.5703125" style="1" customWidth="1"/>
    <col min="14785" max="14785" width="7.5703125" style="1" bestFit="1" customWidth="1"/>
    <col min="14786" max="14790" width="13.28515625" style="1" customWidth="1"/>
    <col min="14791" max="14791" width="14.5703125" style="1" customWidth="1"/>
    <col min="14792" max="14792" width="14.85546875" style="1" customWidth="1"/>
    <col min="14793" max="14793" width="13.7109375" style="1" bestFit="1" customWidth="1"/>
    <col min="14794" max="14794" width="15.7109375" style="1" bestFit="1" customWidth="1"/>
    <col min="14795" max="14795" width="10.5703125" style="1" customWidth="1"/>
    <col min="14796" max="14796" width="8" style="1" customWidth="1"/>
    <col min="14797" max="15037" width="9.140625" style="1"/>
    <col min="15038" max="15038" width="3.85546875" style="1" customWidth="1"/>
    <col min="15039" max="15039" width="19.85546875" style="1" customWidth="1"/>
    <col min="15040" max="15040" width="6.5703125" style="1" customWidth="1"/>
    <col min="15041" max="15041" width="7.5703125" style="1" bestFit="1" customWidth="1"/>
    <col min="15042" max="15046" width="13.28515625" style="1" customWidth="1"/>
    <col min="15047" max="15047" width="14.5703125" style="1" customWidth="1"/>
    <col min="15048" max="15048" width="14.85546875" style="1" customWidth="1"/>
    <col min="15049" max="15049" width="13.7109375" style="1" bestFit="1" customWidth="1"/>
    <col min="15050" max="15050" width="15.7109375" style="1" bestFit="1" customWidth="1"/>
    <col min="15051" max="15051" width="10.5703125" style="1" customWidth="1"/>
    <col min="15052" max="15052" width="8" style="1" customWidth="1"/>
    <col min="15053" max="15293" width="9.140625" style="1"/>
    <col min="15294" max="15294" width="3.85546875" style="1" customWidth="1"/>
    <col min="15295" max="15295" width="19.85546875" style="1" customWidth="1"/>
    <col min="15296" max="15296" width="6.5703125" style="1" customWidth="1"/>
    <col min="15297" max="15297" width="7.5703125" style="1" bestFit="1" customWidth="1"/>
    <col min="15298" max="15302" width="13.28515625" style="1" customWidth="1"/>
    <col min="15303" max="15303" width="14.5703125" style="1" customWidth="1"/>
    <col min="15304" max="15304" width="14.85546875" style="1" customWidth="1"/>
    <col min="15305" max="15305" width="13.7109375" style="1" bestFit="1" customWidth="1"/>
    <col min="15306" max="15306" width="15.7109375" style="1" bestFit="1" customWidth="1"/>
    <col min="15307" max="15307" width="10.5703125" style="1" customWidth="1"/>
    <col min="15308" max="15308" width="8" style="1" customWidth="1"/>
    <col min="15309" max="15549" width="9.140625" style="1"/>
    <col min="15550" max="15550" width="3.85546875" style="1" customWidth="1"/>
    <col min="15551" max="15551" width="19.85546875" style="1" customWidth="1"/>
    <col min="15552" max="15552" width="6.5703125" style="1" customWidth="1"/>
    <col min="15553" max="15553" width="7.5703125" style="1" bestFit="1" customWidth="1"/>
    <col min="15554" max="15558" width="13.28515625" style="1" customWidth="1"/>
    <col min="15559" max="15559" width="14.5703125" style="1" customWidth="1"/>
    <col min="15560" max="15560" width="14.85546875" style="1" customWidth="1"/>
    <col min="15561" max="15561" width="13.7109375" style="1" bestFit="1" customWidth="1"/>
    <col min="15562" max="15562" width="15.7109375" style="1" bestFit="1" customWidth="1"/>
    <col min="15563" max="15563" width="10.5703125" style="1" customWidth="1"/>
    <col min="15564" max="15564" width="8" style="1" customWidth="1"/>
    <col min="15565" max="15805" width="9.140625" style="1"/>
    <col min="15806" max="15806" width="3.85546875" style="1" customWidth="1"/>
    <col min="15807" max="15807" width="19.85546875" style="1" customWidth="1"/>
    <col min="15808" max="15808" width="6.5703125" style="1" customWidth="1"/>
    <col min="15809" max="15809" width="7.5703125" style="1" bestFit="1" customWidth="1"/>
    <col min="15810" max="15814" width="13.28515625" style="1" customWidth="1"/>
    <col min="15815" max="15815" width="14.5703125" style="1" customWidth="1"/>
    <col min="15816" max="15816" width="14.85546875" style="1" customWidth="1"/>
    <col min="15817" max="15817" width="13.7109375" style="1" bestFit="1" customWidth="1"/>
    <col min="15818" max="15818" width="15.7109375" style="1" bestFit="1" customWidth="1"/>
    <col min="15819" max="15819" width="10.5703125" style="1" customWidth="1"/>
    <col min="15820" max="15820" width="8" style="1" customWidth="1"/>
    <col min="15821" max="16061" width="9.140625" style="1"/>
    <col min="16062" max="16062" width="3.85546875" style="1" customWidth="1"/>
    <col min="16063" max="16063" width="19.85546875" style="1" customWidth="1"/>
    <col min="16064" max="16064" width="6.5703125" style="1" customWidth="1"/>
    <col min="16065" max="16065" width="7.5703125" style="1" bestFit="1" customWidth="1"/>
    <col min="16066" max="16070" width="13.28515625" style="1" customWidth="1"/>
    <col min="16071" max="16071" width="14.5703125" style="1" customWidth="1"/>
    <col min="16072" max="16072" width="14.85546875" style="1" customWidth="1"/>
    <col min="16073" max="16073" width="13.7109375" style="1" bestFit="1" customWidth="1"/>
    <col min="16074" max="16074" width="15.7109375" style="1" bestFit="1" customWidth="1"/>
    <col min="16075" max="16075" width="10.5703125" style="1" customWidth="1"/>
    <col min="16076" max="16076" width="8" style="1" customWidth="1"/>
    <col min="16077" max="16384" width="9.140625" style="1"/>
  </cols>
  <sheetData>
    <row r="1" spans="1:8" ht="28.5" customHeight="1" x14ac:dyDescent="0.25">
      <c r="A1" s="230" t="s">
        <v>75</v>
      </c>
      <c r="B1" s="230"/>
      <c r="C1" s="230"/>
      <c r="D1" s="230"/>
      <c r="E1" s="230"/>
      <c r="F1" s="230"/>
      <c r="G1" s="230"/>
      <c r="H1" s="230"/>
    </row>
    <row r="2" spans="1:8" ht="16.5" x14ac:dyDescent="0.25">
      <c r="A2" s="46"/>
      <c r="B2" s="52"/>
      <c r="C2" s="46"/>
      <c r="D2" s="46"/>
      <c r="E2" s="46"/>
      <c r="F2" s="46"/>
      <c r="G2" s="46"/>
      <c r="H2" s="46"/>
    </row>
    <row r="3" spans="1:8" ht="32.25" customHeight="1" x14ac:dyDescent="0.25">
      <c r="A3" s="231" t="s">
        <v>122</v>
      </c>
      <c r="B3" s="232"/>
      <c r="C3" s="232"/>
      <c r="D3" s="232"/>
      <c r="E3" s="232"/>
      <c r="F3" s="232"/>
      <c r="G3" s="232"/>
      <c r="H3" s="232"/>
    </row>
    <row r="4" spans="1:8" ht="27.75" customHeight="1" x14ac:dyDescent="0.25">
      <c r="A4" s="2" t="s">
        <v>2</v>
      </c>
    </row>
    <row r="5" spans="1:8" ht="38.25" customHeight="1" x14ac:dyDescent="0.25">
      <c r="A5" s="229" t="s">
        <v>123</v>
      </c>
      <c r="B5" s="229"/>
      <c r="C5" s="229"/>
      <c r="D5" s="229"/>
      <c r="E5" s="229"/>
      <c r="F5" s="229"/>
      <c r="G5" s="229"/>
      <c r="H5" s="229"/>
    </row>
    <row r="6" spans="1:8" ht="21.75" customHeight="1" x14ac:dyDescent="0.25">
      <c r="A6" s="54" t="s">
        <v>76</v>
      </c>
      <c r="B6" s="52"/>
      <c r="C6" s="46"/>
      <c r="D6" s="46"/>
      <c r="E6" s="46"/>
      <c r="F6" s="46"/>
      <c r="G6" s="46"/>
      <c r="H6" s="46"/>
    </row>
    <row r="7" spans="1:8" ht="46.5" customHeight="1" x14ac:dyDescent="0.25">
      <c r="A7" s="229" t="s">
        <v>77</v>
      </c>
      <c r="B7" s="229"/>
      <c r="C7" s="229"/>
      <c r="D7" s="229"/>
      <c r="E7" s="229"/>
      <c r="F7" s="229"/>
      <c r="G7" s="229"/>
      <c r="H7" s="124"/>
    </row>
    <row r="8" spans="1:8" ht="18" customHeight="1" x14ac:dyDescent="0.25">
      <c r="A8" s="46"/>
      <c r="B8" s="52"/>
      <c r="C8" s="46"/>
      <c r="D8" s="46"/>
      <c r="E8" s="46"/>
      <c r="F8" s="46"/>
      <c r="G8" s="46"/>
      <c r="H8" s="46"/>
    </row>
    <row r="9" spans="1:8" ht="69" customHeight="1" x14ac:dyDescent="0.25">
      <c r="A9" s="55" t="s">
        <v>6</v>
      </c>
      <c r="B9" s="55" t="s">
        <v>7</v>
      </c>
      <c r="C9" s="55" t="s">
        <v>8</v>
      </c>
      <c r="D9" s="55" t="s">
        <v>9</v>
      </c>
      <c r="E9" s="56" t="s">
        <v>124</v>
      </c>
      <c r="F9" s="3" t="s">
        <v>125</v>
      </c>
      <c r="G9" s="3" t="s">
        <v>126</v>
      </c>
      <c r="H9" s="57"/>
    </row>
    <row r="10" spans="1:8" ht="42" customHeight="1" x14ac:dyDescent="0.25">
      <c r="A10" s="55">
        <v>1</v>
      </c>
      <c r="B10" s="91" t="s">
        <v>127</v>
      </c>
      <c r="C10" s="55" t="s">
        <v>52</v>
      </c>
      <c r="D10" s="55">
        <v>1</v>
      </c>
      <c r="E10" s="56">
        <v>42976.99</v>
      </c>
      <c r="F10" s="3">
        <v>43214.37</v>
      </c>
      <c r="G10" s="3">
        <v>43741.14</v>
      </c>
      <c r="H10" s="57"/>
    </row>
    <row r="11" spans="1:8" ht="27.75" customHeight="1" x14ac:dyDescent="0.25">
      <c r="A11" s="233" t="s">
        <v>16</v>
      </c>
      <c r="B11" s="234"/>
      <c r="C11" s="233"/>
      <c r="D11" s="233"/>
      <c r="E11" s="65">
        <f>E10*D10</f>
        <v>42976.99</v>
      </c>
      <c r="F11" s="60">
        <f>F10*D10</f>
        <v>43214.37</v>
      </c>
      <c r="G11" s="60">
        <f>G10*D10</f>
        <v>43741.14</v>
      </c>
      <c r="H11" s="61"/>
    </row>
    <row r="12" spans="1:8" ht="30.75" customHeight="1" x14ac:dyDescent="0.25">
      <c r="A12" s="235" t="s">
        <v>171</v>
      </c>
      <c r="B12" s="235"/>
      <c r="C12" s="235"/>
      <c r="D12" s="235"/>
      <c r="E12" s="235"/>
      <c r="F12" s="235"/>
      <c r="G12" s="235"/>
      <c r="H12" s="236"/>
    </row>
    <row r="13" spans="1:8" ht="36" customHeight="1" x14ac:dyDescent="0.25">
      <c r="A13" s="228" t="s">
        <v>131</v>
      </c>
      <c r="B13" s="228"/>
      <c r="C13" s="228"/>
      <c r="D13" s="228"/>
      <c r="E13" s="228"/>
      <c r="F13" s="228"/>
      <c r="G13" s="228"/>
      <c r="H13" s="228"/>
    </row>
    <row r="14" spans="1:8" ht="38.25" hidden="1" customHeight="1" x14ac:dyDescent="0.25">
      <c r="A14" s="229" t="s">
        <v>78</v>
      </c>
      <c r="B14" s="229"/>
      <c r="C14" s="229"/>
      <c r="D14" s="229"/>
      <c r="E14" s="229"/>
      <c r="F14" s="229"/>
      <c r="G14" s="229"/>
      <c r="H14" s="123"/>
    </row>
    <row r="15" spans="1:8" ht="16.5" x14ac:dyDescent="0.25">
      <c r="B15" s="73" t="s">
        <v>18</v>
      </c>
      <c r="C15" s="46"/>
      <c r="D15" s="46"/>
      <c r="E15" s="46"/>
      <c r="F15" s="46"/>
      <c r="G15" s="46"/>
    </row>
    <row r="16" spans="1:8" ht="37.5" x14ac:dyDescent="0.3">
      <c r="B16" s="121" t="s">
        <v>79</v>
      </c>
      <c r="C16" s="24"/>
      <c r="D16" s="46"/>
      <c r="E16" s="46"/>
      <c r="F16" s="46"/>
      <c r="G16" s="46"/>
    </row>
    <row r="17" spans="1:7" ht="19.5" customHeight="1" x14ac:dyDescent="0.3">
      <c r="B17" s="122" t="s">
        <v>36</v>
      </c>
      <c r="C17" s="24"/>
      <c r="D17" s="46"/>
      <c r="E17" s="46"/>
      <c r="F17" s="46"/>
      <c r="G17" s="46"/>
    </row>
    <row r="18" spans="1:7" ht="18.75" x14ac:dyDescent="0.3">
      <c r="B18" s="72"/>
      <c r="C18" s="24"/>
      <c r="D18" s="46"/>
      <c r="E18" s="46"/>
      <c r="F18" s="46"/>
      <c r="G18" s="46"/>
    </row>
    <row r="19" spans="1:7" ht="37.5" x14ac:dyDescent="0.3">
      <c r="B19" s="21" t="s">
        <v>90</v>
      </c>
      <c r="C19" s="24"/>
      <c r="D19" s="46"/>
      <c r="E19" s="46"/>
      <c r="F19" s="46"/>
      <c r="G19" s="46"/>
    </row>
    <row r="20" spans="1:7" ht="18.75" x14ac:dyDescent="0.3">
      <c r="B20" s="23" t="s">
        <v>22</v>
      </c>
      <c r="C20" s="24"/>
      <c r="D20" s="46"/>
      <c r="E20" s="46"/>
      <c r="F20" s="46"/>
      <c r="G20" s="46"/>
    </row>
    <row r="21" spans="1:7" ht="18.75" x14ac:dyDescent="0.3">
      <c r="B21" s="72"/>
      <c r="C21" s="24"/>
      <c r="D21" s="46"/>
      <c r="E21" s="46"/>
      <c r="F21" s="46"/>
    </row>
    <row r="22" spans="1:7" ht="18.75" x14ac:dyDescent="0.3">
      <c r="A22" s="2"/>
      <c r="B22" s="68" t="s">
        <v>35</v>
      </c>
      <c r="C22" s="24"/>
      <c r="D22" s="46"/>
      <c r="E22" s="46"/>
      <c r="F22" s="46"/>
    </row>
    <row r="23" spans="1:7" ht="50.25" x14ac:dyDescent="0.3">
      <c r="B23" s="45" t="s">
        <v>132</v>
      </c>
      <c r="C23" s="24"/>
    </row>
    <row r="24" spans="1:7" ht="18.75" x14ac:dyDescent="0.3">
      <c r="B24" s="31" t="s">
        <v>133</v>
      </c>
      <c r="C24" s="24"/>
    </row>
    <row r="25" spans="1:7" ht="21.75" customHeight="1" x14ac:dyDescent="0.3">
      <c r="B25" s="72"/>
      <c r="C25" s="24"/>
    </row>
    <row r="26" spans="1:7" ht="26.25" customHeight="1" x14ac:dyDescent="0.25">
      <c r="B26" s="212" t="s">
        <v>25</v>
      </c>
      <c r="C26" s="213"/>
      <c r="G26" s="74" t="s">
        <v>24</v>
      </c>
    </row>
    <row r="27" spans="1:7" ht="15.75" customHeight="1" x14ac:dyDescent="0.25">
      <c r="B27" s="213"/>
      <c r="C27" s="213"/>
      <c r="G27" s="71">
        <f ca="1">TODAY()</f>
        <v>46188</v>
      </c>
    </row>
    <row r="28" spans="1:7" ht="18.75" x14ac:dyDescent="0.3">
      <c r="B28" s="69" t="s">
        <v>91</v>
      </c>
      <c r="C28" s="24"/>
      <c r="G28" s="67" t="s">
        <v>80</v>
      </c>
    </row>
    <row r="35" spans="3:3" x14ac:dyDescent="0.25">
      <c r="C35" s="53"/>
    </row>
  </sheetData>
  <mergeCells count="9">
    <mergeCell ref="A13:H13"/>
    <mergeCell ref="A14:G14"/>
    <mergeCell ref="B26:C27"/>
    <mergeCell ref="A1:H1"/>
    <mergeCell ref="A3:H3"/>
    <mergeCell ref="A5:H5"/>
    <mergeCell ref="A7:G7"/>
    <mergeCell ref="A11:D11"/>
    <mergeCell ref="A12:H12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colBreaks count="1" manualBreakCount="1">
    <brk id="7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K36"/>
  <sheetViews>
    <sheetView zoomScale="80" zoomScaleNormal="80" workbookViewId="0">
      <selection activeCell="A13" sqref="A13:H13"/>
    </sheetView>
  </sheetViews>
  <sheetFormatPr defaultRowHeight="15.75" x14ac:dyDescent="0.25"/>
  <cols>
    <col min="1" max="1" width="5.7109375" style="1" customWidth="1"/>
    <col min="2" max="2" width="48.5703125" style="53" customWidth="1"/>
    <col min="3" max="3" width="9.42578125" style="1" customWidth="1"/>
    <col min="4" max="4" width="10.5703125" style="1" customWidth="1"/>
    <col min="5" max="7" width="40.42578125" style="1" customWidth="1"/>
    <col min="8" max="8" width="31.5703125" style="1" customWidth="1"/>
    <col min="9" max="15" width="9.140625" style="1"/>
    <col min="16" max="16" width="9.5703125" style="1" bestFit="1" customWidth="1"/>
    <col min="17" max="193" width="9.140625" style="1"/>
    <col min="194" max="194" width="3.85546875" style="1" customWidth="1"/>
    <col min="195" max="195" width="19.85546875" style="1" customWidth="1"/>
    <col min="196" max="196" width="6.5703125" style="1" customWidth="1"/>
    <col min="197" max="197" width="7.5703125" style="1" bestFit="1" customWidth="1"/>
    <col min="198" max="202" width="13.28515625" style="1" customWidth="1"/>
    <col min="203" max="203" width="14.5703125" style="1" customWidth="1"/>
    <col min="204" max="204" width="14.85546875" style="1" customWidth="1"/>
    <col min="205" max="205" width="13.7109375" style="1" bestFit="1" customWidth="1"/>
    <col min="206" max="206" width="15.7109375" style="1" bestFit="1" customWidth="1"/>
    <col min="207" max="207" width="10.5703125" style="1" customWidth="1"/>
    <col min="208" max="208" width="8" style="1" customWidth="1"/>
    <col min="209" max="445" width="9.140625" style="1"/>
    <col min="446" max="446" width="3.85546875" style="1" customWidth="1"/>
    <col min="447" max="447" width="19.85546875" style="1" customWidth="1"/>
    <col min="448" max="448" width="6.5703125" style="1" customWidth="1"/>
    <col min="449" max="449" width="7.5703125" style="1" bestFit="1" customWidth="1"/>
    <col min="450" max="454" width="13.28515625" style="1" customWidth="1"/>
    <col min="455" max="455" width="14.5703125" style="1" customWidth="1"/>
    <col min="456" max="456" width="14.85546875" style="1" customWidth="1"/>
    <col min="457" max="457" width="13.7109375" style="1" bestFit="1" customWidth="1"/>
    <col min="458" max="458" width="15.7109375" style="1" bestFit="1" customWidth="1"/>
    <col min="459" max="459" width="10.5703125" style="1" customWidth="1"/>
    <col min="460" max="460" width="8" style="1" customWidth="1"/>
    <col min="461" max="701" width="9.140625" style="1"/>
    <col min="702" max="702" width="3.85546875" style="1" customWidth="1"/>
    <col min="703" max="703" width="19.85546875" style="1" customWidth="1"/>
    <col min="704" max="704" width="6.5703125" style="1" customWidth="1"/>
    <col min="705" max="705" width="7.5703125" style="1" bestFit="1" customWidth="1"/>
    <col min="706" max="710" width="13.28515625" style="1" customWidth="1"/>
    <col min="711" max="711" width="14.5703125" style="1" customWidth="1"/>
    <col min="712" max="712" width="14.85546875" style="1" customWidth="1"/>
    <col min="713" max="713" width="13.7109375" style="1" bestFit="1" customWidth="1"/>
    <col min="714" max="714" width="15.7109375" style="1" bestFit="1" customWidth="1"/>
    <col min="715" max="715" width="10.5703125" style="1" customWidth="1"/>
    <col min="716" max="716" width="8" style="1" customWidth="1"/>
    <col min="717" max="957" width="9.140625" style="1"/>
    <col min="958" max="958" width="3.85546875" style="1" customWidth="1"/>
    <col min="959" max="959" width="19.85546875" style="1" customWidth="1"/>
    <col min="960" max="960" width="6.5703125" style="1" customWidth="1"/>
    <col min="961" max="961" width="7.5703125" style="1" bestFit="1" customWidth="1"/>
    <col min="962" max="966" width="13.28515625" style="1" customWidth="1"/>
    <col min="967" max="967" width="14.5703125" style="1" customWidth="1"/>
    <col min="968" max="968" width="14.85546875" style="1" customWidth="1"/>
    <col min="969" max="969" width="13.7109375" style="1" bestFit="1" customWidth="1"/>
    <col min="970" max="970" width="15.7109375" style="1" bestFit="1" customWidth="1"/>
    <col min="971" max="971" width="10.5703125" style="1" customWidth="1"/>
    <col min="972" max="972" width="8" style="1" customWidth="1"/>
    <col min="973" max="1213" width="9.140625" style="1"/>
    <col min="1214" max="1214" width="3.85546875" style="1" customWidth="1"/>
    <col min="1215" max="1215" width="19.85546875" style="1" customWidth="1"/>
    <col min="1216" max="1216" width="6.5703125" style="1" customWidth="1"/>
    <col min="1217" max="1217" width="7.5703125" style="1" bestFit="1" customWidth="1"/>
    <col min="1218" max="1222" width="13.28515625" style="1" customWidth="1"/>
    <col min="1223" max="1223" width="14.5703125" style="1" customWidth="1"/>
    <col min="1224" max="1224" width="14.85546875" style="1" customWidth="1"/>
    <col min="1225" max="1225" width="13.7109375" style="1" bestFit="1" customWidth="1"/>
    <col min="1226" max="1226" width="15.7109375" style="1" bestFit="1" customWidth="1"/>
    <col min="1227" max="1227" width="10.5703125" style="1" customWidth="1"/>
    <col min="1228" max="1228" width="8" style="1" customWidth="1"/>
    <col min="1229" max="1469" width="9.140625" style="1"/>
    <col min="1470" max="1470" width="3.85546875" style="1" customWidth="1"/>
    <col min="1471" max="1471" width="19.85546875" style="1" customWidth="1"/>
    <col min="1472" max="1472" width="6.5703125" style="1" customWidth="1"/>
    <col min="1473" max="1473" width="7.5703125" style="1" bestFit="1" customWidth="1"/>
    <col min="1474" max="1478" width="13.28515625" style="1" customWidth="1"/>
    <col min="1479" max="1479" width="14.5703125" style="1" customWidth="1"/>
    <col min="1480" max="1480" width="14.85546875" style="1" customWidth="1"/>
    <col min="1481" max="1481" width="13.7109375" style="1" bestFit="1" customWidth="1"/>
    <col min="1482" max="1482" width="15.7109375" style="1" bestFit="1" customWidth="1"/>
    <col min="1483" max="1483" width="10.5703125" style="1" customWidth="1"/>
    <col min="1484" max="1484" width="8" style="1" customWidth="1"/>
    <col min="1485" max="1725" width="9.140625" style="1"/>
    <col min="1726" max="1726" width="3.85546875" style="1" customWidth="1"/>
    <col min="1727" max="1727" width="19.85546875" style="1" customWidth="1"/>
    <col min="1728" max="1728" width="6.5703125" style="1" customWidth="1"/>
    <col min="1729" max="1729" width="7.5703125" style="1" bestFit="1" customWidth="1"/>
    <col min="1730" max="1734" width="13.28515625" style="1" customWidth="1"/>
    <col min="1735" max="1735" width="14.5703125" style="1" customWidth="1"/>
    <col min="1736" max="1736" width="14.85546875" style="1" customWidth="1"/>
    <col min="1737" max="1737" width="13.7109375" style="1" bestFit="1" customWidth="1"/>
    <col min="1738" max="1738" width="15.7109375" style="1" bestFit="1" customWidth="1"/>
    <col min="1739" max="1739" width="10.5703125" style="1" customWidth="1"/>
    <col min="1740" max="1740" width="8" style="1" customWidth="1"/>
    <col min="1741" max="1981" width="9.140625" style="1"/>
    <col min="1982" max="1982" width="3.85546875" style="1" customWidth="1"/>
    <col min="1983" max="1983" width="19.85546875" style="1" customWidth="1"/>
    <col min="1984" max="1984" width="6.5703125" style="1" customWidth="1"/>
    <col min="1985" max="1985" width="7.5703125" style="1" bestFit="1" customWidth="1"/>
    <col min="1986" max="1990" width="13.28515625" style="1" customWidth="1"/>
    <col min="1991" max="1991" width="14.5703125" style="1" customWidth="1"/>
    <col min="1992" max="1992" width="14.85546875" style="1" customWidth="1"/>
    <col min="1993" max="1993" width="13.7109375" style="1" bestFit="1" customWidth="1"/>
    <col min="1994" max="1994" width="15.7109375" style="1" bestFit="1" customWidth="1"/>
    <col min="1995" max="1995" width="10.5703125" style="1" customWidth="1"/>
    <col min="1996" max="1996" width="8" style="1" customWidth="1"/>
    <col min="1997" max="2237" width="9.140625" style="1"/>
    <col min="2238" max="2238" width="3.85546875" style="1" customWidth="1"/>
    <col min="2239" max="2239" width="19.85546875" style="1" customWidth="1"/>
    <col min="2240" max="2240" width="6.5703125" style="1" customWidth="1"/>
    <col min="2241" max="2241" width="7.5703125" style="1" bestFit="1" customWidth="1"/>
    <col min="2242" max="2246" width="13.28515625" style="1" customWidth="1"/>
    <col min="2247" max="2247" width="14.5703125" style="1" customWidth="1"/>
    <col min="2248" max="2248" width="14.85546875" style="1" customWidth="1"/>
    <col min="2249" max="2249" width="13.7109375" style="1" bestFit="1" customWidth="1"/>
    <col min="2250" max="2250" width="15.7109375" style="1" bestFit="1" customWidth="1"/>
    <col min="2251" max="2251" width="10.5703125" style="1" customWidth="1"/>
    <col min="2252" max="2252" width="8" style="1" customWidth="1"/>
    <col min="2253" max="2493" width="9.140625" style="1"/>
    <col min="2494" max="2494" width="3.85546875" style="1" customWidth="1"/>
    <col min="2495" max="2495" width="19.85546875" style="1" customWidth="1"/>
    <col min="2496" max="2496" width="6.5703125" style="1" customWidth="1"/>
    <col min="2497" max="2497" width="7.5703125" style="1" bestFit="1" customWidth="1"/>
    <col min="2498" max="2502" width="13.28515625" style="1" customWidth="1"/>
    <col min="2503" max="2503" width="14.5703125" style="1" customWidth="1"/>
    <col min="2504" max="2504" width="14.85546875" style="1" customWidth="1"/>
    <col min="2505" max="2505" width="13.7109375" style="1" bestFit="1" customWidth="1"/>
    <col min="2506" max="2506" width="15.7109375" style="1" bestFit="1" customWidth="1"/>
    <col min="2507" max="2507" width="10.5703125" style="1" customWidth="1"/>
    <col min="2508" max="2508" width="8" style="1" customWidth="1"/>
    <col min="2509" max="2749" width="9.140625" style="1"/>
    <col min="2750" max="2750" width="3.85546875" style="1" customWidth="1"/>
    <col min="2751" max="2751" width="19.85546875" style="1" customWidth="1"/>
    <col min="2752" max="2752" width="6.5703125" style="1" customWidth="1"/>
    <col min="2753" max="2753" width="7.5703125" style="1" bestFit="1" customWidth="1"/>
    <col min="2754" max="2758" width="13.28515625" style="1" customWidth="1"/>
    <col min="2759" max="2759" width="14.5703125" style="1" customWidth="1"/>
    <col min="2760" max="2760" width="14.85546875" style="1" customWidth="1"/>
    <col min="2761" max="2761" width="13.7109375" style="1" bestFit="1" customWidth="1"/>
    <col min="2762" max="2762" width="15.7109375" style="1" bestFit="1" customWidth="1"/>
    <col min="2763" max="2763" width="10.5703125" style="1" customWidth="1"/>
    <col min="2764" max="2764" width="8" style="1" customWidth="1"/>
    <col min="2765" max="3005" width="9.140625" style="1"/>
    <col min="3006" max="3006" width="3.85546875" style="1" customWidth="1"/>
    <col min="3007" max="3007" width="19.85546875" style="1" customWidth="1"/>
    <col min="3008" max="3008" width="6.5703125" style="1" customWidth="1"/>
    <col min="3009" max="3009" width="7.5703125" style="1" bestFit="1" customWidth="1"/>
    <col min="3010" max="3014" width="13.28515625" style="1" customWidth="1"/>
    <col min="3015" max="3015" width="14.5703125" style="1" customWidth="1"/>
    <col min="3016" max="3016" width="14.85546875" style="1" customWidth="1"/>
    <col min="3017" max="3017" width="13.7109375" style="1" bestFit="1" customWidth="1"/>
    <col min="3018" max="3018" width="15.7109375" style="1" bestFit="1" customWidth="1"/>
    <col min="3019" max="3019" width="10.5703125" style="1" customWidth="1"/>
    <col min="3020" max="3020" width="8" style="1" customWidth="1"/>
    <col min="3021" max="3261" width="9.140625" style="1"/>
    <col min="3262" max="3262" width="3.85546875" style="1" customWidth="1"/>
    <col min="3263" max="3263" width="19.85546875" style="1" customWidth="1"/>
    <col min="3264" max="3264" width="6.5703125" style="1" customWidth="1"/>
    <col min="3265" max="3265" width="7.5703125" style="1" bestFit="1" customWidth="1"/>
    <col min="3266" max="3270" width="13.28515625" style="1" customWidth="1"/>
    <col min="3271" max="3271" width="14.5703125" style="1" customWidth="1"/>
    <col min="3272" max="3272" width="14.85546875" style="1" customWidth="1"/>
    <col min="3273" max="3273" width="13.7109375" style="1" bestFit="1" customWidth="1"/>
    <col min="3274" max="3274" width="15.7109375" style="1" bestFit="1" customWidth="1"/>
    <col min="3275" max="3275" width="10.5703125" style="1" customWidth="1"/>
    <col min="3276" max="3276" width="8" style="1" customWidth="1"/>
    <col min="3277" max="3517" width="9.140625" style="1"/>
    <col min="3518" max="3518" width="3.85546875" style="1" customWidth="1"/>
    <col min="3519" max="3519" width="19.85546875" style="1" customWidth="1"/>
    <col min="3520" max="3520" width="6.5703125" style="1" customWidth="1"/>
    <col min="3521" max="3521" width="7.5703125" style="1" bestFit="1" customWidth="1"/>
    <col min="3522" max="3526" width="13.28515625" style="1" customWidth="1"/>
    <col min="3527" max="3527" width="14.5703125" style="1" customWidth="1"/>
    <col min="3528" max="3528" width="14.85546875" style="1" customWidth="1"/>
    <col min="3529" max="3529" width="13.7109375" style="1" bestFit="1" customWidth="1"/>
    <col min="3530" max="3530" width="15.7109375" style="1" bestFit="1" customWidth="1"/>
    <col min="3531" max="3531" width="10.5703125" style="1" customWidth="1"/>
    <col min="3532" max="3532" width="8" style="1" customWidth="1"/>
    <col min="3533" max="3773" width="9.140625" style="1"/>
    <col min="3774" max="3774" width="3.85546875" style="1" customWidth="1"/>
    <col min="3775" max="3775" width="19.85546875" style="1" customWidth="1"/>
    <col min="3776" max="3776" width="6.5703125" style="1" customWidth="1"/>
    <col min="3777" max="3777" width="7.5703125" style="1" bestFit="1" customWidth="1"/>
    <col min="3778" max="3782" width="13.28515625" style="1" customWidth="1"/>
    <col min="3783" max="3783" width="14.5703125" style="1" customWidth="1"/>
    <col min="3784" max="3784" width="14.85546875" style="1" customWidth="1"/>
    <col min="3785" max="3785" width="13.7109375" style="1" bestFit="1" customWidth="1"/>
    <col min="3786" max="3786" width="15.7109375" style="1" bestFit="1" customWidth="1"/>
    <col min="3787" max="3787" width="10.5703125" style="1" customWidth="1"/>
    <col min="3788" max="3788" width="8" style="1" customWidth="1"/>
    <col min="3789" max="4029" width="9.140625" style="1"/>
    <col min="4030" max="4030" width="3.85546875" style="1" customWidth="1"/>
    <col min="4031" max="4031" width="19.85546875" style="1" customWidth="1"/>
    <col min="4032" max="4032" width="6.5703125" style="1" customWidth="1"/>
    <col min="4033" max="4033" width="7.5703125" style="1" bestFit="1" customWidth="1"/>
    <col min="4034" max="4038" width="13.28515625" style="1" customWidth="1"/>
    <col min="4039" max="4039" width="14.5703125" style="1" customWidth="1"/>
    <col min="4040" max="4040" width="14.85546875" style="1" customWidth="1"/>
    <col min="4041" max="4041" width="13.7109375" style="1" bestFit="1" customWidth="1"/>
    <col min="4042" max="4042" width="15.7109375" style="1" bestFit="1" customWidth="1"/>
    <col min="4043" max="4043" width="10.5703125" style="1" customWidth="1"/>
    <col min="4044" max="4044" width="8" style="1" customWidth="1"/>
    <col min="4045" max="4285" width="9.140625" style="1"/>
    <col min="4286" max="4286" width="3.85546875" style="1" customWidth="1"/>
    <col min="4287" max="4287" width="19.85546875" style="1" customWidth="1"/>
    <col min="4288" max="4288" width="6.5703125" style="1" customWidth="1"/>
    <col min="4289" max="4289" width="7.5703125" style="1" bestFit="1" customWidth="1"/>
    <col min="4290" max="4294" width="13.28515625" style="1" customWidth="1"/>
    <col min="4295" max="4295" width="14.5703125" style="1" customWidth="1"/>
    <col min="4296" max="4296" width="14.85546875" style="1" customWidth="1"/>
    <col min="4297" max="4297" width="13.7109375" style="1" bestFit="1" customWidth="1"/>
    <col min="4298" max="4298" width="15.7109375" style="1" bestFit="1" customWidth="1"/>
    <col min="4299" max="4299" width="10.5703125" style="1" customWidth="1"/>
    <col min="4300" max="4300" width="8" style="1" customWidth="1"/>
    <col min="4301" max="4541" width="9.140625" style="1"/>
    <col min="4542" max="4542" width="3.85546875" style="1" customWidth="1"/>
    <col min="4543" max="4543" width="19.85546875" style="1" customWidth="1"/>
    <col min="4544" max="4544" width="6.5703125" style="1" customWidth="1"/>
    <col min="4545" max="4545" width="7.5703125" style="1" bestFit="1" customWidth="1"/>
    <col min="4546" max="4550" width="13.28515625" style="1" customWidth="1"/>
    <col min="4551" max="4551" width="14.5703125" style="1" customWidth="1"/>
    <col min="4552" max="4552" width="14.85546875" style="1" customWidth="1"/>
    <col min="4553" max="4553" width="13.7109375" style="1" bestFit="1" customWidth="1"/>
    <col min="4554" max="4554" width="15.7109375" style="1" bestFit="1" customWidth="1"/>
    <col min="4555" max="4555" width="10.5703125" style="1" customWidth="1"/>
    <col min="4556" max="4556" width="8" style="1" customWidth="1"/>
    <col min="4557" max="4797" width="9.140625" style="1"/>
    <col min="4798" max="4798" width="3.85546875" style="1" customWidth="1"/>
    <col min="4799" max="4799" width="19.85546875" style="1" customWidth="1"/>
    <col min="4800" max="4800" width="6.5703125" style="1" customWidth="1"/>
    <col min="4801" max="4801" width="7.5703125" style="1" bestFit="1" customWidth="1"/>
    <col min="4802" max="4806" width="13.28515625" style="1" customWidth="1"/>
    <col min="4807" max="4807" width="14.5703125" style="1" customWidth="1"/>
    <col min="4808" max="4808" width="14.85546875" style="1" customWidth="1"/>
    <col min="4809" max="4809" width="13.7109375" style="1" bestFit="1" customWidth="1"/>
    <col min="4810" max="4810" width="15.7109375" style="1" bestFit="1" customWidth="1"/>
    <col min="4811" max="4811" width="10.5703125" style="1" customWidth="1"/>
    <col min="4812" max="4812" width="8" style="1" customWidth="1"/>
    <col min="4813" max="5053" width="9.140625" style="1"/>
    <col min="5054" max="5054" width="3.85546875" style="1" customWidth="1"/>
    <col min="5055" max="5055" width="19.85546875" style="1" customWidth="1"/>
    <col min="5056" max="5056" width="6.5703125" style="1" customWidth="1"/>
    <col min="5057" max="5057" width="7.5703125" style="1" bestFit="1" customWidth="1"/>
    <col min="5058" max="5062" width="13.28515625" style="1" customWidth="1"/>
    <col min="5063" max="5063" width="14.5703125" style="1" customWidth="1"/>
    <col min="5064" max="5064" width="14.85546875" style="1" customWidth="1"/>
    <col min="5065" max="5065" width="13.7109375" style="1" bestFit="1" customWidth="1"/>
    <col min="5066" max="5066" width="15.7109375" style="1" bestFit="1" customWidth="1"/>
    <col min="5067" max="5067" width="10.5703125" style="1" customWidth="1"/>
    <col min="5068" max="5068" width="8" style="1" customWidth="1"/>
    <col min="5069" max="5309" width="9.140625" style="1"/>
    <col min="5310" max="5310" width="3.85546875" style="1" customWidth="1"/>
    <col min="5311" max="5311" width="19.85546875" style="1" customWidth="1"/>
    <col min="5312" max="5312" width="6.5703125" style="1" customWidth="1"/>
    <col min="5313" max="5313" width="7.5703125" style="1" bestFit="1" customWidth="1"/>
    <col min="5314" max="5318" width="13.28515625" style="1" customWidth="1"/>
    <col min="5319" max="5319" width="14.5703125" style="1" customWidth="1"/>
    <col min="5320" max="5320" width="14.85546875" style="1" customWidth="1"/>
    <col min="5321" max="5321" width="13.7109375" style="1" bestFit="1" customWidth="1"/>
    <col min="5322" max="5322" width="15.7109375" style="1" bestFit="1" customWidth="1"/>
    <col min="5323" max="5323" width="10.5703125" style="1" customWidth="1"/>
    <col min="5324" max="5324" width="8" style="1" customWidth="1"/>
    <col min="5325" max="5565" width="9.140625" style="1"/>
    <col min="5566" max="5566" width="3.85546875" style="1" customWidth="1"/>
    <col min="5567" max="5567" width="19.85546875" style="1" customWidth="1"/>
    <col min="5568" max="5568" width="6.5703125" style="1" customWidth="1"/>
    <col min="5569" max="5569" width="7.5703125" style="1" bestFit="1" customWidth="1"/>
    <col min="5570" max="5574" width="13.28515625" style="1" customWidth="1"/>
    <col min="5575" max="5575" width="14.5703125" style="1" customWidth="1"/>
    <col min="5576" max="5576" width="14.85546875" style="1" customWidth="1"/>
    <col min="5577" max="5577" width="13.7109375" style="1" bestFit="1" customWidth="1"/>
    <col min="5578" max="5578" width="15.7109375" style="1" bestFit="1" customWidth="1"/>
    <col min="5579" max="5579" width="10.5703125" style="1" customWidth="1"/>
    <col min="5580" max="5580" width="8" style="1" customWidth="1"/>
    <col min="5581" max="5821" width="9.140625" style="1"/>
    <col min="5822" max="5822" width="3.85546875" style="1" customWidth="1"/>
    <col min="5823" max="5823" width="19.85546875" style="1" customWidth="1"/>
    <col min="5824" max="5824" width="6.5703125" style="1" customWidth="1"/>
    <col min="5825" max="5825" width="7.5703125" style="1" bestFit="1" customWidth="1"/>
    <col min="5826" max="5830" width="13.28515625" style="1" customWidth="1"/>
    <col min="5831" max="5831" width="14.5703125" style="1" customWidth="1"/>
    <col min="5832" max="5832" width="14.85546875" style="1" customWidth="1"/>
    <col min="5833" max="5833" width="13.7109375" style="1" bestFit="1" customWidth="1"/>
    <col min="5834" max="5834" width="15.7109375" style="1" bestFit="1" customWidth="1"/>
    <col min="5835" max="5835" width="10.5703125" style="1" customWidth="1"/>
    <col min="5836" max="5836" width="8" style="1" customWidth="1"/>
    <col min="5837" max="6077" width="9.140625" style="1"/>
    <col min="6078" max="6078" width="3.85546875" style="1" customWidth="1"/>
    <col min="6079" max="6079" width="19.85546875" style="1" customWidth="1"/>
    <col min="6080" max="6080" width="6.5703125" style="1" customWidth="1"/>
    <col min="6081" max="6081" width="7.5703125" style="1" bestFit="1" customWidth="1"/>
    <col min="6082" max="6086" width="13.28515625" style="1" customWidth="1"/>
    <col min="6087" max="6087" width="14.5703125" style="1" customWidth="1"/>
    <col min="6088" max="6088" width="14.85546875" style="1" customWidth="1"/>
    <col min="6089" max="6089" width="13.7109375" style="1" bestFit="1" customWidth="1"/>
    <col min="6090" max="6090" width="15.7109375" style="1" bestFit="1" customWidth="1"/>
    <col min="6091" max="6091" width="10.5703125" style="1" customWidth="1"/>
    <col min="6092" max="6092" width="8" style="1" customWidth="1"/>
    <col min="6093" max="6333" width="9.140625" style="1"/>
    <col min="6334" max="6334" width="3.85546875" style="1" customWidth="1"/>
    <col min="6335" max="6335" width="19.85546875" style="1" customWidth="1"/>
    <col min="6336" max="6336" width="6.5703125" style="1" customWidth="1"/>
    <col min="6337" max="6337" width="7.5703125" style="1" bestFit="1" customWidth="1"/>
    <col min="6338" max="6342" width="13.28515625" style="1" customWidth="1"/>
    <col min="6343" max="6343" width="14.5703125" style="1" customWidth="1"/>
    <col min="6344" max="6344" width="14.85546875" style="1" customWidth="1"/>
    <col min="6345" max="6345" width="13.7109375" style="1" bestFit="1" customWidth="1"/>
    <col min="6346" max="6346" width="15.7109375" style="1" bestFit="1" customWidth="1"/>
    <col min="6347" max="6347" width="10.5703125" style="1" customWidth="1"/>
    <col min="6348" max="6348" width="8" style="1" customWidth="1"/>
    <col min="6349" max="6589" width="9.140625" style="1"/>
    <col min="6590" max="6590" width="3.85546875" style="1" customWidth="1"/>
    <col min="6591" max="6591" width="19.85546875" style="1" customWidth="1"/>
    <col min="6592" max="6592" width="6.5703125" style="1" customWidth="1"/>
    <col min="6593" max="6593" width="7.5703125" style="1" bestFit="1" customWidth="1"/>
    <col min="6594" max="6598" width="13.28515625" style="1" customWidth="1"/>
    <col min="6599" max="6599" width="14.5703125" style="1" customWidth="1"/>
    <col min="6600" max="6600" width="14.85546875" style="1" customWidth="1"/>
    <col min="6601" max="6601" width="13.7109375" style="1" bestFit="1" customWidth="1"/>
    <col min="6602" max="6602" width="15.7109375" style="1" bestFit="1" customWidth="1"/>
    <col min="6603" max="6603" width="10.5703125" style="1" customWidth="1"/>
    <col min="6604" max="6604" width="8" style="1" customWidth="1"/>
    <col min="6605" max="6845" width="9.140625" style="1"/>
    <col min="6846" max="6846" width="3.85546875" style="1" customWidth="1"/>
    <col min="6847" max="6847" width="19.85546875" style="1" customWidth="1"/>
    <col min="6848" max="6848" width="6.5703125" style="1" customWidth="1"/>
    <col min="6849" max="6849" width="7.5703125" style="1" bestFit="1" customWidth="1"/>
    <col min="6850" max="6854" width="13.28515625" style="1" customWidth="1"/>
    <col min="6855" max="6855" width="14.5703125" style="1" customWidth="1"/>
    <col min="6856" max="6856" width="14.85546875" style="1" customWidth="1"/>
    <col min="6857" max="6857" width="13.7109375" style="1" bestFit="1" customWidth="1"/>
    <col min="6858" max="6858" width="15.7109375" style="1" bestFit="1" customWidth="1"/>
    <col min="6859" max="6859" width="10.5703125" style="1" customWidth="1"/>
    <col min="6860" max="6860" width="8" style="1" customWidth="1"/>
    <col min="6861" max="7101" width="9.140625" style="1"/>
    <col min="7102" max="7102" width="3.85546875" style="1" customWidth="1"/>
    <col min="7103" max="7103" width="19.85546875" style="1" customWidth="1"/>
    <col min="7104" max="7104" width="6.5703125" style="1" customWidth="1"/>
    <col min="7105" max="7105" width="7.5703125" style="1" bestFit="1" customWidth="1"/>
    <col min="7106" max="7110" width="13.28515625" style="1" customWidth="1"/>
    <col min="7111" max="7111" width="14.5703125" style="1" customWidth="1"/>
    <col min="7112" max="7112" width="14.85546875" style="1" customWidth="1"/>
    <col min="7113" max="7113" width="13.7109375" style="1" bestFit="1" customWidth="1"/>
    <col min="7114" max="7114" width="15.7109375" style="1" bestFit="1" customWidth="1"/>
    <col min="7115" max="7115" width="10.5703125" style="1" customWidth="1"/>
    <col min="7116" max="7116" width="8" style="1" customWidth="1"/>
    <col min="7117" max="7357" width="9.140625" style="1"/>
    <col min="7358" max="7358" width="3.85546875" style="1" customWidth="1"/>
    <col min="7359" max="7359" width="19.85546875" style="1" customWidth="1"/>
    <col min="7360" max="7360" width="6.5703125" style="1" customWidth="1"/>
    <col min="7361" max="7361" width="7.5703125" style="1" bestFit="1" customWidth="1"/>
    <col min="7362" max="7366" width="13.28515625" style="1" customWidth="1"/>
    <col min="7367" max="7367" width="14.5703125" style="1" customWidth="1"/>
    <col min="7368" max="7368" width="14.85546875" style="1" customWidth="1"/>
    <col min="7369" max="7369" width="13.7109375" style="1" bestFit="1" customWidth="1"/>
    <col min="7370" max="7370" width="15.7109375" style="1" bestFit="1" customWidth="1"/>
    <col min="7371" max="7371" width="10.5703125" style="1" customWidth="1"/>
    <col min="7372" max="7372" width="8" style="1" customWidth="1"/>
    <col min="7373" max="7613" width="9.140625" style="1"/>
    <col min="7614" max="7614" width="3.85546875" style="1" customWidth="1"/>
    <col min="7615" max="7615" width="19.85546875" style="1" customWidth="1"/>
    <col min="7616" max="7616" width="6.5703125" style="1" customWidth="1"/>
    <col min="7617" max="7617" width="7.5703125" style="1" bestFit="1" customWidth="1"/>
    <col min="7618" max="7622" width="13.28515625" style="1" customWidth="1"/>
    <col min="7623" max="7623" width="14.5703125" style="1" customWidth="1"/>
    <col min="7624" max="7624" width="14.85546875" style="1" customWidth="1"/>
    <col min="7625" max="7625" width="13.7109375" style="1" bestFit="1" customWidth="1"/>
    <col min="7626" max="7626" width="15.7109375" style="1" bestFit="1" customWidth="1"/>
    <col min="7627" max="7627" width="10.5703125" style="1" customWidth="1"/>
    <col min="7628" max="7628" width="8" style="1" customWidth="1"/>
    <col min="7629" max="7869" width="9.140625" style="1"/>
    <col min="7870" max="7870" width="3.85546875" style="1" customWidth="1"/>
    <col min="7871" max="7871" width="19.85546875" style="1" customWidth="1"/>
    <col min="7872" max="7872" width="6.5703125" style="1" customWidth="1"/>
    <col min="7873" max="7873" width="7.5703125" style="1" bestFit="1" customWidth="1"/>
    <col min="7874" max="7878" width="13.28515625" style="1" customWidth="1"/>
    <col min="7879" max="7879" width="14.5703125" style="1" customWidth="1"/>
    <col min="7880" max="7880" width="14.85546875" style="1" customWidth="1"/>
    <col min="7881" max="7881" width="13.7109375" style="1" bestFit="1" customWidth="1"/>
    <col min="7882" max="7882" width="15.7109375" style="1" bestFit="1" customWidth="1"/>
    <col min="7883" max="7883" width="10.5703125" style="1" customWidth="1"/>
    <col min="7884" max="7884" width="8" style="1" customWidth="1"/>
    <col min="7885" max="8125" width="9.140625" style="1"/>
    <col min="8126" max="8126" width="3.85546875" style="1" customWidth="1"/>
    <col min="8127" max="8127" width="19.85546875" style="1" customWidth="1"/>
    <col min="8128" max="8128" width="6.5703125" style="1" customWidth="1"/>
    <col min="8129" max="8129" width="7.5703125" style="1" bestFit="1" customWidth="1"/>
    <col min="8130" max="8134" width="13.28515625" style="1" customWidth="1"/>
    <col min="8135" max="8135" width="14.5703125" style="1" customWidth="1"/>
    <col min="8136" max="8136" width="14.85546875" style="1" customWidth="1"/>
    <col min="8137" max="8137" width="13.7109375" style="1" bestFit="1" customWidth="1"/>
    <col min="8138" max="8138" width="15.7109375" style="1" bestFit="1" customWidth="1"/>
    <col min="8139" max="8139" width="10.5703125" style="1" customWidth="1"/>
    <col min="8140" max="8140" width="8" style="1" customWidth="1"/>
    <col min="8141" max="8381" width="9.140625" style="1"/>
    <col min="8382" max="8382" width="3.85546875" style="1" customWidth="1"/>
    <col min="8383" max="8383" width="19.85546875" style="1" customWidth="1"/>
    <col min="8384" max="8384" width="6.5703125" style="1" customWidth="1"/>
    <col min="8385" max="8385" width="7.5703125" style="1" bestFit="1" customWidth="1"/>
    <col min="8386" max="8390" width="13.28515625" style="1" customWidth="1"/>
    <col min="8391" max="8391" width="14.5703125" style="1" customWidth="1"/>
    <col min="8392" max="8392" width="14.85546875" style="1" customWidth="1"/>
    <col min="8393" max="8393" width="13.7109375" style="1" bestFit="1" customWidth="1"/>
    <col min="8394" max="8394" width="15.7109375" style="1" bestFit="1" customWidth="1"/>
    <col min="8395" max="8395" width="10.5703125" style="1" customWidth="1"/>
    <col min="8396" max="8396" width="8" style="1" customWidth="1"/>
    <col min="8397" max="8637" width="9.140625" style="1"/>
    <col min="8638" max="8638" width="3.85546875" style="1" customWidth="1"/>
    <col min="8639" max="8639" width="19.85546875" style="1" customWidth="1"/>
    <col min="8640" max="8640" width="6.5703125" style="1" customWidth="1"/>
    <col min="8641" max="8641" width="7.5703125" style="1" bestFit="1" customWidth="1"/>
    <col min="8642" max="8646" width="13.28515625" style="1" customWidth="1"/>
    <col min="8647" max="8647" width="14.5703125" style="1" customWidth="1"/>
    <col min="8648" max="8648" width="14.85546875" style="1" customWidth="1"/>
    <col min="8649" max="8649" width="13.7109375" style="1" bestFit="1" customWidth="1"/>
    <col min="8650" max="8650" width="15.7109375" style="1" bestFit="1" customWidth="1"/>
    <col min="8651" max="8651" width="10.5703125" style="1" customWidth="1"/>
    <col min="8652" max="8652" width="8" style="1" customWidth="1"/>
    <col min="8653" max="8893" width="9.140625" style="1"/>
    <col min="8894" max="8894" width="3.85546875" style="1" customWidth="1"/>
    <col min="8895" max="8895" width="19.85546875" style="1" customWidth="1"/>
    <col min="8896" max="8896" width="6.5703125" style="1" customWidth="1"/>
    <col min="8897" max="8897" width="7.5703125" style="1" bestFit="1" customWidth="1"/>
    <col min="8898" max="8902" width="13.28515625" style="1" customWidth="1"/>
    <col min="8903" max="8903" width="14.5703125" style="1" customWidth="1"/>
    <col min="8904" max="8904" width="14.85546875" style="1" customWidth="1"/>
    <col min="8905" max="8905" width="13.7109375" style="1" bestFit="1" customWidth="1"/>
    <col min="8906" max="8906" width="15.7109375" style="1" bestFit="1" customWidth="1"/>
    <col min="8907" max="8907" width="10.5703125" style="1" customWidth="1"/>
    <col min="8908" max="8908" width="8" style="1" customWidth="1"/>
    <col min="8909" max="9149" width="9.140625" style="1"/>
    <col min="9150" max="9150" width="3.85546875" style="1" customWidth="1"/>
    <col min="9151" max="9151" width="19.85546875" style="1" customWidth="1"/>
    <col min="9152" max="9152" width="6.5703125" style="1" customWidth="1"/>
    <col min="9153" max="9153" width="7.5703125" style="1" bestFit="1" customWidth="1"/>
    <col min="9154" max="9158" width="13.28515625" style="1" customWidth="1"/>
    <col min="9159" max="9159" width="14.5703125" style="1" customWidth="1"/>
    <col min="9160" max="9160" width="14.85546875" style="1" customWidth="1"/>
    <col min="9161" max="9161" width="13.7109375" style="1" bestFit="1" customWidth="1"/>
    <col min="9162" max="9162" width="15.7109375" style="1" bestFit="1" customWidth="1"/>
    <col min="9163" max="9163" width="10.5703125" style="1" customWidth="1"/>
    <col min="9164" max="9164" width="8" style="1" customWidth="1"/>
    <col min="9165" max="9405" width="9.140625" style="1"/>
    <col min="9406" max="9406" width="3.85546875" style="1" customWidth="1"/>
    <col min="9407" max="9407" width="19.85546875" style="1" customWidth="1"/>
    <col min="9408" max="9408" width="6.5703125" style="1" customWidth="1"/>
    <col min="9409" max="9409" width="7.5703125" style="1" bestFit="1" customWidth="1"/>
    <col min="9410" max="9414" width="13.28515625" style="1" customWidth="1"/>
    <col min="9415" max="9415" width="14.5703125" style="1" customWidth="1"/>
    <col min="9416" max="9416" width="14.85546875" style="1" customWidth="1"/>
    <col min="9417" max="9417" width="13.7109375" style="1" bestFit="1" customWidth="1"/>
    <col min="9418" max="9418" width="15.7109375" style="1" bestFit="1" customWidth="1"/>
    <col min="9419" max="9419" width="10.5703125" style="1" customWidth="1"/>
    <col min="9420" max="9420" width="8" style="1" customWidth="1"/>
    <col min="9421" max="9661" width="9.140625" style="1"/>
    <col min="9662" max="9662" width="3.85546875" style="1" customWidth="1"/>
    <col min="9663" max="9663" width="19.85546875" style="1" customWidth="1"/>
    <col min="9664" max="9664" width="6.5703125" style="1" customWidth="1"/>
    <col min="9665" max="9665" width="7.5703125" style="1" bestFit="1" customWidth="1"/>
    <col min="9666" max="9670" width="13.28515625" style="1" customWidth="1"/>
    <col min="9671" max="9671" width="14.5703125" style="1" customWidth="1"/>
    <col min="9672" max="9672" width="14.85546875" style="1" customWidth="1"/>
    <col min="9673" max="9673" width="13.7109375" style="1" bestFit="1" customWidth="1"/>
    <col min="9674" max="9674" width="15.7109375" style="1" bestFit="1" customWidth="1"/>
    <col min="9675" max="9675" width="10.5703125" style="1" customWidth="1"/>
    <col min="9676" max="9676" width="8" style="1" customWidth="1"/>
    <col min="9677" max="9917" width="9.140625" style="1"/>
    <col min="9918" max="9918" width="3.85546875" style="1" customWidth="1"/>
    <col min="9919" max="9919" width="19.85546875" style="1" customWidth="1"/>
    <col min="9920" max="9920" width="6.5703125" style="1" customWidth="1"/>
    <col min="9921" max="9921" width="7.5703125" style="1" bestFit="1" customWidth="1"/>
    <col min="9922" max="9926" width="13.28515625" style="1" customWidth="1"/>
    <col min="9927" max="9927" width="14.5703125" style="1" customWidth="1"/>
    <col min="9928" max="9928" width="14.85546875" style="1" customWidth="1"/>
    <col min="9929" max="9929" width="13.7109375" style="1" bestFit="1" customWidth="1"/>
    <col min="9930" max="9930" width="15.7109375" style="1" bestFit="1" customWidth="1"/>
    <col min="9931" max="9931" width="10.5703125" style="1" customWidth="1"/>
    <col min="9932" max="9932" width="8" style="1" customWidth="1"/>
    <col min="9933" max="10173" width="9.140625" style="1"/>
    <col min="10174" max="10174" width="3.85546875" style="1" customWidth="1"/>
    <col min="10175" max="10175" width="19.85546875" style="1" customWidth="1"/>
    <col min="10176" max="10176" width="6.5703125" style="1" customWidth="1"/>
    <col min="10177" max="10177" width="7.5703125" style="1" bestFit="1" customWidth="1"/>
    <col min="10178" max="10182" width="13.28515625" style="1" customWidth="1"/>
    <col min="10183" max="10183" width="14.5703125" style="1" customWidth="1"/>
    <col min="10184" max="10184" width="14.85546875" style="1" customWidth="1"/>
    <col min="10185" max="10185" width="13.7109375" style="1" bestFit="1" customWidth="1"/>
    <col min="10186" max="10186" width="15.7109375" style="1" bestFit="1" customWidth="1"/>
    <col min="10187" max="10187" width="10.5703125" style="1" customWidth="1"/>
    <col min="10188" max="10188" width="8" style="1" customWidth="1"/>
    <col min="10189" max="10429" width="9.140625" style="1"/>
    <col min="10430" max="10430" width="3.85546875" style="1" customWidth="1"/>
    <col min="10431" max="10431" width="19.85546875" style="1" customWidth="1"/>
    <col min="10432" max="10432" width="6.5703125" style="1" customWidth="1"/>
    <col min="10433" max="10433" width="7.5703125" style="1" bestFit="1" customWidth="1"/>
    <col min="10434" max="10438" width="13.28515625" style="1" customWidth="1"/>
    <col min="10439" max="10439" width="14.5703125" style="1" customWidth="1"/>
    <col min="10440" max="10440" width="14.85546875" style="1" customWidth="1"/>
    <col min="10441" max="10441" width="13.7109375" style="1" bestFit="1" customWidth="1"/>
    <col min="10442" max="10442" width="15.7109375" style="1" bestFit="1" customWidth="1"/>
    <col min="10443" max="10443" width="10.5703125" style="1" customWidth="1"/>
    <col min="10444" max="10444" width="8" style="1" customWidth="1"/>
    <col min="10445" max="10685" width="9.140625" style="1"/>
    <col min="10686" max="10686" width="3.85546875" style="1" customWidth="1"/>
    <col min="10687" max="10687" width="19.85546875" style="1" customWidth="1"/>
    <col min="10688" max="10688" width="6.5703125" style="1" customWidth="1"/>
    <col min="10689" max="10689" width="7.5703125" style="1" bestFit="1" customWidth="1"/>
    <col min="10690" max="10694" width="13.28515625" style="1" customWidth="1"/>
    <col min="10695" max="10695" width="14.5703125" style="1" customWidth="1"/>
    <col min="10696" max="10696" width="14.85546875" style="1" customWidth="1"/>
    <col min="10697" max="10697" width="13.7109375" style="1" bestFit="1" customWidth="1"/>
    <col min="10698" max="10698" width="15.7109375" style="1" bestFit="1" customWidth="1"/>
    <col min="10699" max="10699" width="10.5703125" style="1" customWidth="1"/>
    <col min="10700" max="10700" width="8" style="1" customWidth="1"/>
    <col min="10701" max="10941" width="9.140625" style="1"/>
    <col min="10942" max="10942" width="3.85546875" style="1" customWidth="1"/>
    <col min="10943" max="10943" width="19.85546875" style="1" customWidth="1"/>
    <col min="10944" max="10944" width="6.5703125" style="1" customWidth="1"/>
    <col min="10945" max="10945" width="7.5703125" style="1" bestFit="1" customWidth="1"/>
    <col min="10946" max="10950" width="13.28515625" style="1" customWidth="1"/>
    <col min="10951" max="10951" width="14.5703125" style="1" customWidth="1"/>
    <col min="10952" max="10952" width="14.85546875" style="1" customWidth="1"/>
    <col min="10953" max="10953" width="13.7109375" style="1" bestFit="1" customWidth="1"/>
    <col min="10954" max="10954" width="15.7109375" style="1" bestFit="1" customWidth="1"/>
    <col min="10955" max="10955" width="10.5703125" style="1" customWidth="1"/>
    <col min="10956" max="10956" width="8" style="1" customWidth="1"/>
    <col min="10957" max="11197" width="9.140625" style="1"/>
    <col min="11198" max="11198" width="3.85546875" style="1" customWidth="1"/>
    <col min="11199" max="11199" width="19.85546875" style="1" customWidth="1"/>
    <col min="11200" max="11200" width="6.5703125" style="1" customWidth="1"/>
    <col min="11201" max="11201" width="7.5703125" style="1" bestFit="1" customWidth="1"/>
    <col min="11202" max="11206" width="13.28515625" style="1" customWidth="1"/>
    <col min="11207" max="11207" width="14.5703125" style="1" customWidth="1"/>
    <col min="11208" max="11208" width="14.85546875" style="1" customWidth="1"/>
    <col min="11209" max="11209" width="13.7109375" style="1" bestFit="1" customWidth="1"/>
    <col min="11210" max="11210" width="15.7109375" style="1" bestFit="1" customWidth="1"/>
    <col min="11211" max="11211" width="10.5703125" style="1" customWidth="1"/>
    <col min="11212" max="11212" width="8" style="1" customWidth="1"/>
    <col min="11213" max="11453" width="9.140625" style="1"/>
    <col min="11454" max="11454" width="3.85546875" style="1" customWidth="1"/>
    <col min="11455" max="11455" width="19.85546875" style="1" customWidth="1"/>
    <col min="11456" max="11456" width="6.5703125" style="1" customWidth="1"/>
    <col min="11457" max="11457" width="7.5703125" style="1" bestFit="1" customWidth="1"/>
    <col min="11458" max="11462" width="13.28515625" style="1" customWidth="1"/>
    <col min="11463" max="11463" width="14.5703125" style="1" customWidth="1"/>
    <col min="11464" max="11464" width="14.85546875" style="1" customWidth="1"/>
    <col min="11465" max="11465" width="13.7109375" style="1" bestFit="1" customWidth="1"/>
    <col min="11466" max="11466" width="15.7109375" style="1" bestFit="1" customWidth="1"/>
    <col min="11467" max="11467" width="10.5703125" style="1" customWidth="1"/>
    <col min="11468" max="11468" width="8" style="1" customWidth="1"/>
    <col min="11469" max="11709" width="9.140625" style="1"/>
    <col min="11710" max="11710" width="3.85546875" style="1" customWidth="1"/>
    <col min="11711" max="11711" width="19.85546875" style="1" customWidth="1"/>
    <col min="11712" max="11712" width="6.5703125" style="1" customWidth="1"/>
    <col min="11713" max="11713" width="7.5703125" style="1" bestFit="1" customWidth="1"/>
    <col min="11714" max="11718" width="13.28515625" style="1" customWidth="1"/>
    <col min="11719" max="11719" width="14.5703125" style="1" customWidth="1"/>
    <col min="11720" max="11720" width="14.85546875" style="1" customWidth="1"/>
    <col min="11721" max="11721" width="13.7109375" style="1" bestFit="1" customWidth="1"/>
    <col min="11722" max="11722" width="15.7109375" style="1" bestFit="1" customWidth="1"/>
    <col min="11723" max="11723" width="10.5703125" style="1" customWidth="1"/>
    <col min="11724" max="11724" width="8" style="1" customWidth="1"/>
    <col min="11725" max="11965" width="9.140625" style="1"/>
    <col min="11966" max="11966" width="3.85546875" style="1" customWidth="1"/>
    <col min="11967" max="11967" width="19.85546875" style="1" customWidth="1"/>
    <col min="11968" max="11968" width="6.5703125" style="1" customWidth="1"/>
    <col min="11969" max="11969" width="7.5703125" style="1" bestFit="1" customWidth="1"/>
    <col min="11970" max="11974" width="13.28515625" style="1" customWidth="1"/>
    <col min="11975" max="11975" width="14.5703125" style="1" customWidth="1"/>
    <col min="11976" max="11976" width="14.85546875" style="1" customWidth="1"/>
    <col min="11977" max="11977" width="13.7109375" style="1" bestFit="1" customWidth="1"/>
    <col min="11978" max="11978" width="15.7109375" style="1" bestFit="1" customWidth="1"/>
    <col min="11979" max="11979" width="10.5703125" style="1" customWidth="1"/>
    <col min="11980" max="11980" width="8" style="1" customWidth="1"/>
    <col min="11981" max="12221" width="9.140625" style="1"/>
    <col min="12222" max="12222" width="3.85546875" style="1" customWidth="1"/>
    <col min="12223" max="12223" width="19.85546875" style="1" customWidth="1"/>
    <col min="12224" max="12224" width="6.5703125" style="1" customWidth="1"/>
    <col min="12225" max="12225" width="7.5703125" style="1" bestFit="1" customWidth="1"/>
    <col min="12226" max="12230" width="13.28515625" style="1" customWidth="1"/>
    <col min="12231" max="12231" width="14.5703125" style="1" customWidth="1"/>
    <col min="12232" max="12232" width="14.85546875" style="1" customWidth="1"/>
    <col min="12233" max="12233" width="13.7109375" style="1" bestFit="1" customWidth="1"/>
    <col min="12234" max="12234" width="15.7109375" style="1" bestFit="1" customWidth="1"/>
    <col min="12235" max="12235" width="10.5703125" style="1" customWidth="1"/>
    <col min="12236" max="12236" width="8" style="1" customWidth="1"/>
    <col min="12237" max="12477" width="9.140625" style="1"/>
    <col min="12478" max="12478" width="3.85546875" style="1" customWidth="1"/>
    <col min="12479" max="12479" width="19.85546875" style="1" customWidth="1"/>
    <col min="12480" max="12480" width="6.5703125" style="1" customWidth="1"/>
    <col min="12481" max="12481" width="7.5703125" style="1" bestFit="1" customWidth="1"/>
    <col min="12482" max="12486" width="13.28515625" style="1" customWidth="1"/>
    <col min="12487" max="12487" width="14.5703125" style="1" customWidth="1"/>
    <col min="12488" max="12488" width="14.85546875" style="1" customWidth="1"/>
    <col min="12489" max="12489" width="13.7109375" style="1" bestFit="1" customWidth="1"/>
    <col min="12490" max="12490" width="15.7109375" style="1" bestFit="1" customWidth="1"/>
    <col min="12491" max="12491" width="10.5703125" style="1" customWidth="1"/>
    <col min="12492" max="12492" width="8" style="1" customWidth="1"/>
    <col min="12493" max="12733" width="9.140625" style="1"/>
    <col min="12734" max="12734" width="3.85546875" style="1" customWidth="1"/>
    <col min="12735" max="12735" width="19.85546875" style="1" customWidth="1"/>
    <col min="12736" max="12736" width="6.5703125" style="1" customWidth="1"/>
    <col min="12737" max="12737" width="7.5703125" style="1" bestFit="1" customWidth="1"/>
    <col min="12738" max="12742" width="13.28515625" style="1" customWidth="1"/>
    <col min="12743" max="12743" width="14.5703125" style="1" customWidth="1"/>
    <col min="12744" max="12744" width="14.85546875" style="1" customWidth="1"/>
    <col min="12745" max="12745" width="13.7109375" style="1" bestFit="1" customWidth="1"/>
    <col min="12746" max="12746" width="15.7109375" style="1" bestFit="1" customWidth="1"/>
    <col min="12747" max="12747" width="10.5703125" style="1" customWidth="1"/>
    <col min="12748" max="12748" width="8" style="1" customWidth="1"/>
    <col min="12749" max="12989" width="9.140625" style="1"/>
    <col min="12990" max="12990" width="3.85546875" style="1" customWidth="1"/>
    <col min="12991" max="12991" width="19.85546875" style="1" customWidth="1"/>
    <col min="12992" max="12992" width="6.5703125" style="1" customWidth="1"/>
    <col min="12993" max="12993" width="7.5703125" style="1" bestFit="1" customWidth="1"/>
    <col min="12994" max="12998" width="13.28515625" style="1" customWidth="1"/>
    <col min="12999" max="12999" width="14.5703125" style="1" customWidth="1"/>
    <col min="13000" max="13000" width="14.85546875" style="1" customWidth="1"/>
    <col min="13001" max="13001" width="13.7109375" style="1" bestFit="1" customWidth="1"/>
    <col min="13002" max="13002" width="15.7109375" style="1" bestFit="1" customWidth="1"/>
    <col min="13003" max="13003" width="10.5703125" style="1" customWidth="1"/>
    <col min="13004" max="13004" width="8" style="1" customWidth="1"/>
    <col min="13005" max="13245" width="9.140625" style="1"/>
    <col min="13246" max="13246" width="3.85546875" style="1" customWidth="1"/>
    <col min="13247" max="13247" width="19.85546875" style="1" customWidth="1"/>
    <col min="13248" max="13248" width="6.5703125" style="1" customWidth="1"/>
    <col min="13249" max="13249" width="7.5703125" style="1" bestFit="1" customWidth="1"/>
    <col min="13250" max="13254" width="13.28515625" style="1" customWidth="1"/>
    <col min="13255" max="13255" width="14.5703125" style="1" customWidth="1"/>
    <col min="13256" max="13256" width="14.85546875" style="1" customWidth="1"/>
    <col min="13257" max="13257" width="13.7109375" style="1" bestFit="1" customWidth="1"/>
    <col min="13258" max="13258" width="15.7109375" style="1" bestFit="1" customWidth="1"/>
    <col min="13259" max="13259" width="10.5703125" style="1" customWidth="1"/>
    <col min="13260" max="13260" width="8" style="1" customWidth="1"/>
    <col min="13261" max="13501" width="9.140625" style="1"/>
    <col min="13502" max="13502" width="3.85546875" style="1" customWidth="1"/>
    <col min="13503" max="13503" width="19.85546875" style="1" customWidth="1"/>
    <col min="13504" max="13504" width="6.5703125" style="1" customWidth="1"/>
    <col min="13505" max="13505" width="7.5703125" style="1" bestFit="1" customWidth="1"/>
    <col min="13506" max="13510" width="13.28515625" style="1" customWidth="1"/>
    <col min="13511" max="13511" width="14.5703125" style="1" customWidth="1"/>
    <col min="13512" max="13512" width="14.85546875" style="1" customWidth="1"/>
    <col min="13513" max="13513" width="13.7109375" style="1" bestFit="1" customWidth="1"/>
    <col min="13514" max="13514" width="15.7109375" style="1" bestFit="1" customWidth="1"/>
    <col min="13515" max="13515" width="10.5703125" style="1" customWidth="1"/>
    <col min="13516" max="13516" width="8" style="1" customWidth="1"/>
    <col min="13517" max="13757" width="9.140625" style="1"/>
    <col min="13758" max="13758" width="3.85546875" style="1" customWidth="1"/>
    <col min="13759" max="13759" width="19.85546875" style="1" customWidth="1"/>
    <col min="13760" max="13760" width="6.5703125" style="1" customWidth="1"/>
    <col min="13761" max="13761" width="7.5703125" style="1" bestFit="1" customWidth="1"/>
    <col min="13762" max="13766" width="13.28515625" style="1" customWidth="1"/>
    <col min="13767" max="13767" width="14.5703125" style="1" customWidth="1"/>
    <col min="13768" max="13768" width="14.85546875" style="1" customWidth="1"/>
    <col min="13769" max="13769" width="13.7109375" style="1" bestFit="1" customWidth="1"/>
    <col min="13770" max="13770" width="15.7109375" style="1" bestFit="1" customWidth="1"/>
    <col min="13771" max="13771" width="10.5703125" style="1" customWidth="1"/>
    <col min="13772" max="13772" width="8" style="1" customWidth="1"/>
    <col min="13773" max="14013" width="9.140625" style="1"/>
    <col min="14014" max="14014" width="3.85546875" style="1" customWidth="1"/>
    <col min="14015" max="14015" width="19.85546875" style="1" customWidth="1"/>
    <col min="14016" max="14016" width="6.5703125" style="1" customWidth="1"/>
    <col min="14017" max="14017" width="7.5703125" style="1" bestFit="1" customWidth="1"/>
    <col min="14018" max="14022" width="13.28515625" style="1" customWidth="1"/>
    <col min="14023" max="14023" width="14.5703125" style="1" customWidth="1"/>
    <col min="14024" max="14024" width="14.85546875" style="1" customWidth="1"/>
    <col min="14025" max="14025" width="13.7109375" style="1" bestFit="1" customWidth="1"/>
    <col min="14026" max="14026" width="15.7109375" style="1" bestFit="1" customWidth="1"/>
    <col min="14027" max="14027" width="10.5703125" style="1" customWidth="1"/>
    <col min="14028" max="14028" width="8" style="1" customWidth="1"/>
    <col min="14029" max="14269" width="9.140625" style="1"/>
    <col min="14270" max="14270" width="3.85546875" style="1" customWidth="1"/>
    <col min="14271" max="14271" width="19.85546875" style="1" customWidth="1"/>
    <col min="14272" max="14272" width="6.5703125" style="1" customWidth="1"/>
    <col min="14273" max="14273" width="7.5703125" style="1" bestFit="1" customWidth="1"/>
    <col min="14274" max="14278" width="13.28515625" style="1" customWidth="1"/>
    <col min="14279" max="14279" width="14.5703125" style="1" customWidth="1"/>
    <col min="14280" max="14280" width="14.85546875" style="1" customWidth="1"/>
    <col min="14281" max="14281" width="13.7109375" style="1" bestFit="1" customWidth="1"/>
    <col min="14282" max="14282" width="15.7109375" style="1" bestFit="1" customWidth="1"/>
    <col min="14283" max="14283" width="10.5703125" style="1" customWidth="1"/>
    <col min="14284" max="14284" width="8" style="1" customWidth="1"/>
    <col min="14285" max="14525" width="9.140625" style="1"/>
    <col min="14526" max="14526" width="3.85546875" style="1" customWidth="1"/>
    <col min="14527" max="14527" width="19.85546875" style="1" customWidth="1"/>
    <col min="14528" max="14528" width="6.5703125" style="1" customWidth="1"/>
    <col min="14529" max="14529" width="7.5703125" style="1" bestFit="1" customWidth="1"/>
    <col min="14530" max="14534" width="13.28515625" style="1" customWidth="1"/>
    <col min="14535" max="14535" width="14.5703125" style="1" customWidth="1"/>
    <col min="14536" max="14536" width="14.85546875" style="1" customWidth="1"/>
    <col min="14537" max="14537" width="13.7109375" style="1" bestFit="1" customWidth="1"/>
    <col min="14538" max="14538" width="15.7109375" style="1" bestFit="1" customWidth="1"/>
    <col min="14539" max="14539" width="10.5703125" style="1" customWidth="1"/>
    <col min="14540" max="14540" width="8" style="1" customWidth="1"/>
    <col min="14541" max="14781" width="9.140625" style="1"/>
    <col min="14782" max="14782" width="3.85546875" style="1" customWidth="1"/>
    <col min="14783" max="14783" width="19.85546875" style="1" customWidth="1"/>
    <col min="14784" max="14784" width="6.5703125" style="1" customWidth="1"/>
    <col min="14785" max="14785" width="7.5703125" style="1" bestFit="1" customWidth="1"/>
    <col min="14786" max="14790" width="13.28515625" style="1" customWidth="1"/>
    <col min="14791" max="14791" width="14.5703125" style="1" customWidth="1"/>
    <col min="14792" max="14792" width="14.85546875" style="1" customWidth="1"/>
    <col min="14793" max="14793" width="13.7109375" style="1" bestFit="1" customWidth="1"/>
    <col min="14794" max="14794" width="15.7109375" style="1" bestFit="1" customWidth="1"/>
    <col min="14795" max="14795" width="10.5703125" style="1" customWidth="1"/>
    <col min="14796" max="14796" width="8" style="1" customWidth="1"/>
    <col min="14797" max="15037" width="9.140625" style="1"/>
    <col min="15038" max="15038" width="3.85546875" style="1" customWidth="1"/>
    <col min="15039" max="15039" width="19.85546875" style="1" customWidth="1"/>
    <col min="15040" max="15040" width="6.5703125" style="1" customWidth="1"/>
    <col min="15041" max="15041" width="7.5703125" style="1" bestFit="1" customWidth="1"/>
    <col min="15042" max="15046" width="13.28515625" style="1" customWidth="1"/>
    <col min="15047" max="15047" width="14.5703125" style="1" customWidth="1"/>
    <col min="15048" max="15048" width="14.85546875" style="1" customWidth="1"/>
    <col min="15049" max="15049" width="13.7109375" style="1" bestFit="1" customWidth="1"/>
    <col min="15050" max="15050" width="15.7109375" style="1" bestFit="1" customWidth="1"/>
    <col min="15051" max="15051" width="10.5703125" style="1" customWidth="1"/>
    <col min="15052" max="15052" width="8" style="1" customWidth="1"/>
    <col min="15053" max="15293" width="9.140625" style="1"/>
    <col min="15294" max="15294" width="3.85546875" style="1" customWidth="1"/>
    <col min="15295" max="15295" width="19.85546875" style="1" customWidth="1"/>
    <col min="15296" max="15296" width="6.5703125" style="1" customWidth="1"/>
    <col min="15297" max="15297" width="7.5703125" style="1" bestFit="1" customWidth="1"/>
    <col min="15298" max="15302" width="13.28515625" style="1" customWidth="1"/>
    <col min="15303" max="15303" width="14.5703125" style="1" customWidth="1"/>
    <col min="15304" max="15304" width="14.85546875" style="1" customWidth="1"/>
    <col min="15305" max="15305" width="13.7109375" style="1" bestFit="1" customWidth="1"/>
    <col min="15306" max="15306" width="15.7109375" style="1" bestFit="1" customWidth="1"/>
    <col min="15307" max="15307" width="10.5703125" style="1" customWidth="1"/>
    <col min="15308" max="15308" width="8" style="1" customWidth="1"/>
    <col min="15309" max="15549" width="9.140625" style="1"/>
    <col min="15550" max="15550" width="3.85546875" style="1" customWidth="1"/>
    <col min="15551" max="15551" width="19.85546875" style="1" customWidth="1"/>
    <col min="15552" max="15552" width="6.5703125" style="1" customWidth="1"/>
    <col min="15553" max="15553" width="7.5703125" style="1" bestFit="1" customWidth="1"/>
    <col min="15554" max="15558" width="13.28515625" style="1" customWidth="1"/>
    <col min="15559" max="15559" width="14.5703125" style="1" customWidth="1"/>
    <col min="15560" max="15560" width="14.85546875" style="1" customWidth="1"/>
    <col min="15561" max="15561" width="13.7109375" style="1" bestFit="1" customWidth="1"/>
    <col min="15562" max="15562" width="15.7109375" style="1" bestFit="1" customWidth="1"/>
    <col min="15563" max="15563" width="10.5703125" style="1" customWidth="1"/>
    <col min="15564" max="15564" width="8" style="1" customWidth="1"/>
    <col min="15565" max="15805" width="9.140625" style="1"/>
    <col min="15806" max="15806" width="3.85546875" style="1" customWidth="1"/>
    <col min="15807" max="15807" width="19.85546875" style="1" customWidth="1"/>
    <col min="15808" max="15808" width="6.5703125" style="1" customWidth="1"/>
    <col min="15809" max="15809" width="7.5703125" style="1" bestFit="1" customWidth="1"/>
    <col min="15810" max="15814" width="13.28515625" style="1" customWidth="1"/>
    <col min="15815" max="15815" width="14.5703125" style="1" customWidth="1"/>
    <col min="15816" max="15816" width="14.85546875" style="1" customWidth="1"/>
    <col min="15817" max="15817" width="13.7109375" style="1" bestFit="1" customWidth="1"/>
    <col min="15818" max="15818" width="15.7109375" style="1" bestFit="1" customWidth="1"/>
    <col min="15819" max="15819" width="10.5703125" style="1" customWidth="1"/>
    <col min="15820" max="15820" width="8" style="1" customWidth="1"/>
    <col min="15821" max="16061" width="9.140625" style="1"/>
    <col min="16062" max="16062" width="3.85546875" style="1" customWidth="1"/>
    <col min="16063" max="16063" width="19.85546875" style="1" customWidth="1"/>
    <col min="16064" max="16064" width="6.5703125" style="1" customWidth="1"/>
    <col min="16065" max="16065" width="7.5703125" style="1" bestFit="1" customWidth="1"/>
    <col min="16066" max="16070" width="13.28515625" style="1" customWidth="1"/>
    <col min="16071" max="16071" width="14.5703125" style="1" customWidth="1"/>
    <col min="16072" max="16072" width="14.85546875" style="1" customWidth="1"/>
    <col min="16073" max="16073" width="13.7109375" style="1" bestFit="1" customWidth="1"/>
    <col min="16074" max="16074" width="15.7109375" style="1" bestFit="1" customWidth="1"/>
    <col min="16075" max="16075" width="10.5703125" style="1" customWidth="1"/>
    <col min="16076" max="16076" width="8" style="1" customWidth="1"/>
    <col min="16077" max="16384" width="9.140625" style="1"/>
  </cols>
  <sheetData>
    <row r="1" spans="1:11" ht="28.5" customHeight="1" x14ac:dyDescent="0.25">
      <c r="A1" s="230" t="s">
        <v>75</v>
      </c>
      <c r="B1" s="230"/>
      <c r="C1" s="230"/>
      <c r="D1" s="230"/>
      <c r="E1" s="230"/>
      <c r="F1" s="230"/>
      <c r="G1" s="230"/>
      <c r="H1" s="133"/>
    </row>
    <row r="2" spans="1:11" ht="16.5" x14ac:dyDescent="0.25">
      <c r="A2" s="46"/>
      <c r="B2" s="52"/>
      <c r="C2" s="46"/>
      <c r="D2" s="46"/>
      <c r="E2" s="46"/>
      <c r="F2" s="46"/>
      <c r="G2" s="46"/>
      <c r="H2" s="46"/>
    </row>
    <row r="3" spans="1:11" ht="32.25" customHeight="1" x14ac:dyDescent="0.25">
      <c r="A3" s="232" t="s">
        <v>174</v>
      </c>
      <c r="B3" s="232"/>
      <c r="C3" s="232"/>
      <c r="D3" s="232"/>
      <c r="E3" s="232"/>
      <c r="F3" s="232"/>
      <c r="G3" s="232"/>
      <c r="H3" s="127"/>
      <c r="I3" s="127"/>
      <c r="J3" s="127"/>
      <c r="K3" s="127"/>
    </row>
    <row r="4" spans="1:11" ht="27.75" customHeight="1" x14ac:dyDescent="0.25">
      <c r="A4" s="133" t="s">
        <v>2</v>
      </c>
    </row>
    <row r="5" spans="1:11" ht="38.25" customHeight="1" x14ac:dyDescent="0.25">
      <c r="A5" s="229" t="s">
        <v>175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</row>
    <row r="6" spans="1:11" ht="21.75" customHeight="1" x14ac:dyDescent="0.25">
      <c r="A6" s="133" t="s">
        <v>76</v>
      </c>
      <c r="B6" s="52"/>
      <c r="C6" s="46"/>
      <c r="D6" s="46"/>
      <c r="E6" s="46"/>
      <c r="F6" s="46"/>
      <c r="G6" s="46"/>
      <c r="H6" s="46"/>
    </row>
    <row r="7" spans="1:11" ht="46.5" customHeight="1" x14ac:dyDescent="0.25">
      <c r="A7" s="229" t="s">
        <v>77</v>
      </c>
      <c r="B7" s="229"/>
      <c r="C7" s="229"/>
      <c r="D7" s="229"/>
      <c r="E7" s="229"/>
      <c r="F7" s="229"/>
      <c r="G7" s="229"/>
      <c r="H7" s="129"/>
    </row>
    <row r="8" spans="1:11" ht="18" customHeight="1" x14ac:dyDescent="0.25">
      <c r="A8" s="46"/>
      <c r="B8" s="52"/>
      <c r="C8" s="46"/>
      <c r="D8" s="46"/>
      <c r="E8" s="46"/>
      <c r="F8" s="46"/>
      <c r="G8" s="46"/>
      <c r="H8" s="46"/>
    </row>
    <row r="9" spans="1:11" ht="69" customHeight="1" x14ac:dyDescent="0.25">
      <c r="A9" s="55" t="s">
        <v>6</v>
      </c>
      <c r="B9" s="55" t="s">
        <v>7</v>
      </c>
      <c r="C9" s="55" t="s">
        <v>8</v>
      </c>
      <c r="D9" s="55" t="s">
        <v>9</v>
      </c>
      <c r="E9" s="135" t="s">
        <v>167</v>
      </c>
      <c r="F9" s="136" t="s">
        <v>168</v>
      </c>
      <c r="G9" s="136" t="s">
        <v>169</v>
      </c>
      <c r="H9" s="57"/>
    </row>
    <row r="10" spans="1:11" ht="42" customHeight="1" x14ac:dyDescent="0.25">
      <c r="A10" s="55">
        <v>1</v>
      </c>
      <c r="B10" s="55" t="s">
        <v>172</v>
      </c>
      <c r="C10" s="55" t="s">
        <v>165</v>
      </c>
      <c r="D10" s="55">
        <v>5000</v>
      </c>
      <c r="E10" s="137">
        <v>30</v>
      </c>
      <c r="F10" s="5">
        <v>45</v>
      </c>
      <c r="G10" s="5">
        <v>50</v>
      </c>
      <c r="H10" s="57"/>
    </row>
    <row r="11" spans="1:11" ht="42" customHeight="1" x14ac:dyDescent="0.25">
      <c r="A11" s="55">
        <v>2</v>
      </c>
      <c r="B11" s="55" t="s">
        <v>173</v>
      </c>
      <c r="C11" s="55" t="s">
        <v>165</v>
      </c>
      <c r="D11" s="55">
        <v>25</v>
      </c>
      <c r="E11" s="137">
        <v>190</v>
      </c>
      <c r="F11" s="5">
        <v>250</v>
      </c>
      <c r="G11" s="5">
        <v>250</v>
      </c>
      <c r="H11" s="57"/>
    </row>
    <row r="12" spans="1:11" ht="27.75" customHeight="1" x14ac:dyDescent="0.25">
      <c r="A12" s="233" t="s">
        <v>16</v>
      </c>
      <c r="B12" s="234"/>
      <c r="C12" s="233"/>
      <c r="D12" s="233"/>
      <c r="E12" s="84">
        <f>E10*D10+D11*E11</f>
        <v>154750</v>
      </c>
      <c r="F12" s="83">
        <f>F10*D10</f>
        <v>225000</v>
      </c>
      <c r="G12" s="83">
        <f>G10*D10</f>
        <v>250000</v>
      </c>
      <c r="H12" s="61"/>
    </row>
    <row r="13" spans="1:11" ht="30.75" customHeight="1" x14ac:dyDescent="0.25">
      <c r="A13" s="235" t="s">
        <v>176</v>
      </c>
      <c r="B13" s="235"/>
      <c r="C13" s="235"/>
      <c r="D13" s="235"/>
      <c r="E13" s="235"/>
      <c r="F13" s="235"/>
      <c r="G13" s="235"/>
      <c r="H13" s="236"/>
    </row>
    <row r="14" spans="1:11" ht="45.75" customHeight="1" x14ac:dyDescent="0.25">
      <c r="A14" s="228" t="s">
        <v>177</v>
      </c>
      <c r="B14" s="228"/>
      <c r="C14" s="228"/>
      <c r="D14" s="228"/>
      <c r="E14" s="228"/>
      <c r="F14" s="228"/>
      <c r="G14" s="228"/>
      <c r="H14" s="134"/>
    </row>
    <row r="15" spans="1:11" ht="44.25" hidden="1" customHeight="1" x14ac:dyDescent="0.25">
      <c r="A15" s="229" t="s">
        <v>78</v>
      </c>
      <c r="B15" s="229"/>
      <c r="C15" s="229"/>
      <c r="D15" s="229"/>
      <c r="E15" s="229"/>
      <c r="F15" s="229"/>
      <c r="G15" s="229"/>
      <c r="H15" s="128"/>
    </row>
    <row r="16" spans="1:11" ht="39" customHeight="1" x14ac:dyDescent="0.25">
      <c r="B16" s="73" t="s">
        <v>18</v>
      </c>
      <c r="C16" s="46"/>
      <c r="D16" s="46"/>
      <c r="E16" s="46"/>
      <c r="F16" s="46"/>
      <c r="G16" s="46"/>
    </row>
    <row r="17" spans="1:7" ht="37.5" x14ac:dyDescent="0.3">
      <c r="B17" s="125" t="s">
        <v>79</v>
      </c>
      <c r="C17" s="24"/>
      <c r="D17" s="46"/>
      <c r="E17" s="46"/>
      <c r="F17" s="46"/>
      <c r="G17" s="46"/>
    </row>
    <row r="18" spans="1:7" ht="19.5" customHeight="1" x14ac:dyDescent="0.3">
      <c r="B18" s="126" t="s">
        <v>36</v>
      </c>
      <c r="C18" s="24"/>
      <c r="D18" s="46"/>
      <c r="E18" s="46"/>
      <c r="F18" s="46"/>
      <c r="G18" s="46"/>
    </row>
    <row r="19" spans="1:7" ht="18.75" x14ac:dyDescent="0.3">
      <c r="B19" s="72"/>
      <c r="C19" s="24"/>
      <c r="D19" s="46"/>
      <c r="E19" s="46"/>
      <c r="F19" s="46"/>
      <c r="G19" s="46"/>
    </row>
    <row r="20" spans="1:7" ht="37.5" x14ac:dyDescent="0.3">
      <c r="B20" s="21" t="s">
        <v>90</v>
      </c>
      <c r="C20" s="24"/>
      <c r="D20" s="46"/>
      <c r="E20" s="46"/>
      <c r="F20" s="46"/>
      <c r="G20" s="46"/>
    </row>
    <row r="21" spans="1:7" ht="18.75" x14ac:dyDescent="0.3">
      <c r="B21" s="23" t="s">
        <v>22</v>
      </c>
      <c r="C21" s="24"/>
      <c r="D21" s="46"/>
      <c r="E21" s="46"/>
      <c r="F21" s="46"/>
      <c r="G21" s="46"/>
    </row>
    <row r="22" spans="1:7" ht="18.75" x14ac:dyDescent="0.3">
      <c r="B22" s="72"/>
      <c r="C22" s="24"/>
      <c r="D22" s="46"/>
      <c r="E22" s="46"/>
      <c r="F22" s="46"/>
    </row>
    <row r="23" spans="1:7" ht="18.75" x14ac:dyDescent="0.3">
      <c r="A23" s="2"/>
      <c r="B23" s="68" t="s">
        <v>35</v>
      </c>
      <c r="C23" s="24"/>
      <c r="D23" s="46"/>
      <c r="E23" s="46"/>
      <c r="F23" s="46"/>
    </row>
    <row r="24" spans="1:7" ht="56.25" x14ac:dyDescent="0.3">
      <c r="B24" s="21" t="s">
        <v>132</v>
      </c>
      <c r="C24" s="24"/>
    </row>
    <row r="25" spans="1:7" ht="18.75" x14ac:dyDescent="0.3">
      <c r="B25" s="69" t="s">
        <v>178</v>
      </c>
      <c r="C25" s="24"/>
    </row>
    <row r="26" spans="1:7" ht="21.75" customHeight="1" x14ac:dyDescent="0.3">
      <c r="B26" s="72"/>
      <c r="C26" s="24"/>
    </row>
    <row r="27" spans="1:7" ht="26.25" customHeight="1" x14ac:dyDescent="0.25">
      <c r="B27" s="212" t="s">
        <v>25</v>
      </c>
      <c r="C27" s="213"/>
      <c r="G27" s="74" t="s">
        <v>24</v>
      </c>
    </row>
    <row r="28" spans="1:7" ht="15.75" customHeight="1" x14ac:dyDescent="0.25">
      <c r="B28" s="213"/>
      <c r="C28" s="213"/>
      <c r="G28" s="71">
        <f ca="1">TODAY()</f>
        <v>46188</v>
      </c>
    </row>
    <row r="29" spans="1:7" ht="18.75" x14ac:dyDescent="0.3">
      <c r="B29" s="69" t="s">
        <v>91</v>
      </c>
      <c r="C29" s="24"/>
      <c r="G29" s="67" t="s">
        <v>80</v>
      </c>
    </row>
    <row r="36" spans="3:3" x14ac:dyDescent="0.25">
      <c r="C36" s="53"/>
    </row>
  </sheetData>
  <mergeCells count="10">
    <mergeCell ref="A15:G15"/>
    <mergeCell ref="B27:C28"/>
    <mergeCell ref="A3:G3"/>
    <mergeCell ref="A1:G1"/>
    <mergeCell ref="A5:G5"/>
    <mergeCell ref="H5:K5"/>
    <mergeCell ref="A14:G14"/>
    <mergeCell ref="A7:G7"/>
    <mergeCell ref="A12:D12"/>
    <mergeCell ref="A13:H13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colBreaks count="1" manualBreakCount="1">
    <brk id="7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N37"/>
  <sheetViews>
    <sheetView topLeftCell="A7" zoomScale="80" zoomScaleNormal="80" workbookViewId="0">
      <selection activeCell="G13" sqref="G13"/>
    </sheetView>
  </sheetViews>
  <sheetFormatPr defaultRowHeight="15.75" x14ac:dyDescent="0.25"/>
  <cols>
    <col min="1" max="1" width="5.7109375" style="1" customWidth="1"/>
    <col min="2" max="2" width="38.7109375" style="1" customWidth="1"/>
    <col min="3" max="3" width="7.85546875" style="1" customWidth="1"/>
    <col min="4" max="4" width="9.28515625" style="1" customWidth="1"/>
    <col min="5" max="6" width="26.7109375" style="1" customWidth="1"/>
    <col min="7" max="7" width="26.28515625" style="1" customWidth="1"/>
    <col min="8" max="8" width="17.140625" style="1" customWidth="1"/>
    <col min="9" max="9" width="16.140625" style="1" customWidth="1"/>
    <col min="10" max="10" width="15.5703125" style="1" customWidth="1"/>
    <col min="11" max="11" width="20.140625" style="1" customWidth="1"/>
    <col min="12" max="12" width="18.140625" style="1" customWidth="1"/>
    <col min="13" max="13" width="21.140625" style="1" customWidth="1"/>
    <col min="14" max="14" width="13.42578125" style="1" customWidth="1"/>
    <col min="15" max="203" width="9.140625" style="1"/>
    <col min="204" max="204" width="3.85546875" style="1" customWidth="1"/>
    <col min="205" max="205" width="19.85546875" style="1" customWidth="1"/>
    <col min="206" max="206" width="6.5703125" style="1" customWidth="1"/>
    <col min="207" max="207" width="7.5703125" style="1" bestFit="1" customWidth="1"/>
    <col min="208" max="212" width="13.28515625" style="1" customWidth="1"/>
    <col min="213" max="213" width="14.5703125" style="1" customWidth="1"/>
    <col min="214" max="214" width="14.85546875" style="1" customWidth="1"/>
    <col min="215" max="215" width="13.7109375" style="1" bestFit="1" customWidth="1"/>
    <col min="216" max="216" width="15.7109375" style="1" bestFit="1" customWidth="1"/>
    <col min="217" max="217" width="10.5703125" style="1" customWidth="1"/>
    <col min="218" max="218" width="8" style="1" customWidth="1"/>
    <col min="219" max="455" width="9.140625" style="1"/>
    <col min="456" max="456" width="3.85546875" style="1" customWidth="1"/>
    <col min="457" max="457" width="19.85546875" style="1" customWidth="1"/>
    <col min="458" max="458" width="6.5703125" style="1" customWidth="1"/>
    <col min="459" max="459" width="7.5703125" style="1" bestFit="1" customWidth="1"/>
    <col min="460" max="464" width="13.28515625" style="1" customWidth="1"/>
    <col min="465" max="465" width="14.5703125" style="1" customWidth="1"/>
    <col min="466" max="466" width="14.85546875" style="1" customWidth="1"/>
    <col min="467" max="467" width="13.7109375" style="1" bestFit="1" customWidth="1"/>
    <col min="468" max="468" width="15.7109375" style="1" bestFit="1" customWidth="1"/>
    <col min="469" max="469" width="10.5703125" style="1" customWidth="1"/>
    <col min="470" max="470" width="8" style="1" customWidth="1"/>
    <col min="471" max="711" width="9.140625" style="1"/>
    <col min="712" max="712" width="3.85546875" style="1" customWidth="1"/>
    <col min="713" max="713" width="19.85546875" style="1" customWidth="1"/>
    <col min="714" max="714" width="6.5703125" style="1" customWidth="1"/>
    <col min="715" max="715" width="7.5703125" style="1" bestFit="1" customWidth="1"/>
    <col min="716" max="720" width="13.28515625" style="1" customWidth="1"/>
    <col min="721" max="721" width="14.5703125" style="1" customWidth="1"/>
    <col min="722" max="722" width="14.85546875" style="1" customWidth="1"/>
    <col min="723" max="723" width="13.7109375" style="1" bestFit="1" customWidth="1"/>
    <col min="724" max="724" width="15.7109375" style="1" bestFit="1" customWidth="1"/>
    <col min="725" max="725" width="10.5703125" style="1" customWidth="1"/>
    <col min="726" max="726" width="8" style="1" customWidth="1"/>
    <col min="727" max="967" width="9.140625" style="1"/>
    <col min="968" max="968" width="3.85546875" style="1" customWidth="1"/>
    <col min="969" max="969" width="19.85546875" style="1" customWidth="1"/>
    <col min="970" max="970" width="6.5703125" style="1" customWidth="1"/>
    <col min="971" max="971" width="7.5703125" style="1" bestFit="1" customWidth="1"/>
    <col min="972" max="976" width="13.28515625" style="1" customWidth="1"/>
    <col min="977" max="977" width="14.5703125" style="1" customWidth="1"/>
    <col min="978" max="978" width="14.85546875" style="1" customWidth="1"/>
    <col min="979" max="979" width="13.7109375" style="1" bestFit="1" customWidth="1"/>
    <col min="980" max="980" width="15.7109375" style="1" bestFit="1" customWidth="1"/>
    <col min="981" max="981" width="10.5703125" style="1" customWidth="1"/>
    <col min="982" max="982" width="8" style="1" customWidth="1"/>
    <col min="983" max="1223" width="9.140625" style="1"/>
    <col min="1224" max="1224" width="3.85546875" style="1" customWidth="1"/>
    <col min="1225" max="1225" width="19.85546875" style="1" customWidth="1"/>
    <col min="1226" max="1226" width="6.5703125" style="1" customWidth="1"/>
    <col min="1227" max="1227" width="7.5703125" style="1" bestFit="1" customWidth="1"/>
    <col min="1228" max="1232" width="13.28515625" style="1" customWidth="1"/>
    <col min="1233" max="1233" width="14.5703125" style="1" customWidth="1"/>
    <col min="1234" max="1234" width="14.85546875" style="1" customWidth="1"/>
    <col min="1235" max="1235" width="13.7109375" style="1" bestFit="1" customWidth="1"/>
    <col min="1236" max="1236" width="15.7109375" style="1" bestFit="1" customWidth="1"/>
    <col min="1237" max="1237" width="10.5703125" style="1" customWidth="1"/>
    <col min="1238" max="1238" width="8" style="1" customWidth="1"/>
    <col min="1239" max="1479" width="9.140625" style="1"/>
    <col min="1480" max="1480" width="3.85546875" style="1" customWidth="1"/>
    <col min="1481" max="1481" width="19.85546875" style="1" customWidth="1"/>
    <col min="1482" max="1482" width="6.5703125" style="1" customWidth="1"/>
    <col min="1483" max="1483" width="7.5703125" style="1" bestFit="1" customWidth="1"/>
    <col min="1484" max="1488" width="13.28515625" style="1" customWidth="1"/>
    <col min="1489" max="1489" width="14.5703125" style="1" customWidth="1"/>
    <col min="1490" max="1490" width="14.85546875" style="1" customWidth="1"/>
    <col min="1491" max="1491" width="13.7109375" style="1" bestFit="1" customWidth="1"/>
    <col min="1492" max="1492" width="15.7109375" style="1" bestFit="1" customWidth="1"/>
    <col min="1493" max="1493" width="10.5703125" style="1" customWidth="1"/>
    <col min="1494" max="1494" width="8" style="1" customWidth="1"/>
    <col min="1495" max="1735" width="9.140625" style="1"/>
    <col min="1736" max="1736" width="3.85546875" style="1" customWidth="1"/>
    <col min="1737" max="1737" width="19.85546875" style="1" customWidth="1"/>
    <col min="1738" max="1738" width="6.5703125" style="1" customWidth="1"/>
    <col min="1739" max="1739" width="7.5703125" style="1" bestFit="1" customWidth="1"/>
    <col min="1740" max="1744" width="13.28515625" style="1" customWidth="1"/>
    <col min="1745" max="1745" width="14.5703125" style="1" customWidth="1"/>
    <col min="1746" max="1746" width="14.85546875" style="1" customWidth="1"/>
    <col min="1747" max="1747" width="13.7109375" style="1" bestFit="1" customWidth="1"/>
    <col min="1748" max="1748" width="15.7109375" style="1" bestFit="1" customWidth="1"/>
    <col min="1749" max="1749" width="10.5703125" style="1" customWidth="1"/>
    <col min="1750" max="1750" width="8" style="1" customWidth="1"/>
    <col min="1751" max="1991" width="9.140625" style="1"/>
    <col min="1992" max="1992" width="3.85546875" style="1" customWidth="1"/>
    <col min="1993" max="1993" width="19.85546875" style="1" customWidth="1"/>
    <col min="1994" max="1994" width="6.5703125" style="1" customWidth="1"/>
    <col min="1995" max="1995" width="7.5703125" style="1" bestFit="1" customWidth="1"/>
    <col min="1996" max="2000" width="13.28515625" style="1" customWidth="1"/>
    <col min="2001" max="2001" width="14.5703125" style="1" customWidth="1"/>
    <col min="2002" max="2002" width="14.85546875" style="1" customWidth="1"/>
    <col min="2003" max="2003" width="13.7109375" style="1" bestFit="1" customWidth="1"/>
    <col min="2004" max="2004" width="15.7109375" style="1" bestFit="1" customWidth="1"/>
    <col min="2005" max="2005" width="10.5703125" style="1" customWidth="1"/>
    <col min="2006" max="2006" width="8" style="1" customWidth="1"/>
    <col min="2007" max="2247" width="9.140625" style="1"/>
    <col min="2248" max="2248" width="3.85546875" style="1" customWidth="1"/>
    <col min="2249" max="2249" width="19.85546875" style="1" customWidth="1"/>
    <col min="2250" max="2250" width="6.5703125" style="1" customWidth="1"/>
    <col min="2251" max="2251" width="7.5703125" style="1" bestFit="1" customWidth="1"/>
    <col min="2252" max="2256" width="13.28515625" style="1" customWidth="1"/>
    <col min="2257" max="2257" width="14.5703125" style="1" customWidth="1"/>
    <col min="2258" max="2258" width="14.85546875" style="1" customWidth="1"/>
    <col min="2259" max="2259" width="13.7109375" style="1" bestFit="1" customWidth="1"/>
    <col min="2260" max="2260" width="15.7109375" style="1" bestFit="1" customWidth="1"/>
    <col min="2261" max="2261" width="10.5703125" style="1" customWidth="1"/>
    <col min="2262" max="2262" width="8" style="1" customWidth="1"/>
    <col min="2263" max="2503" width="9.140625" style="1"/>
    <col min="2504" max="2504" width="3.85546875" style="1" customWidth="1"/>
    <col min="2505" max="2505" width="19.85546875" style="1" customWidth="1"/>
    <col min="2506" max="2506" width="6.5703125" style="1" customWidth="1"/>
    <col min="2507" max="2507" width="7.5703125" style="1" bestFit="1" customWidth="1"/>
    <col min="2508" max="2512" width="13.28515625" style="1" customWidth="1"/>
    <col min="2513" max="2513" width="14.5703125" style="1" customWidth="1"/>
    <col min="2514" max="2514" width="14.85546875" style="1" customWidth="1"/>
    <col min="2515" max="2515" width="13.7109375" style="1" bestFit="1" customWidth="1"/>
    <col min="2516" max="2516" width="15.7109375" style="1" bestFit="1" customWidth="1"/>
    <col min="2517" max="2517" width="10.5703125" style="1" customWidth="1"/>
    <col min="2518" max="2518" width="8" style="1" customWidth="1"/>
    <col min="2519" max="2759" width="9.140625" style="1"/>
    <col min="2760" max="2760" width="3.85546875" style="1" customWidth="1"/>
    <col min="2761" max="2761" width="19.85546875" style="1" customWidth="1"/>
    <col min="2762" max="2762" width="6.5703125" style="1" customWidth="1"/>
    <col min="2763" max="2763" width="7.5703125" style="1" bestFit="1" customWidth="1"/>
    <col min="2764" max="2768" width="13.28515625" style="1" customWidth="1"/>
    <col min="2769" max="2769" width="14.5703125" style="1" customWidth="1"/>
    <col min="2770" max="2770" width="14.85546875" style="1" customWidth="1"/>
    <col min="2771" max="2771" width="13.7109375" style="1" bestFit="1" customWidth="1"/>
    <col min="2772" max="2772" width="15.7109375" style="1" bestFit="1" customWidth="1"/>
    <col min="2773" max="2773" width="10.5703125" style="1" customWidth="1"/>
    <col min="2774" max="2774" width="8" style="1" customWidth="1"/>
    <col min="2775" max="3015" width="9.140625" style="1"/>
    <col min="3016" max="3016" width="3.85546875" style="1" customWidth="1"/>
    <col min="3017" max="3017" width="19.85546875" style="1" customWidth="1"/>
    <col min="3018" max="3018" width="6.5703125" style="1" customWidth="1"/>
    <col min="3019" max="3019" width="7.5703125" style="1" bestFit="1" customWidth="1"/>
    <col min="3020" max="3024" width="13.28515625" style="1" customWidth="1"/>
    <col min="3025" max="3025" width="14.5703125" style="1" customWidth="1"/>
    <col min="3026" max="3026" width="14.85546875" style="1" customWidth="1"/>
    <col min="3027" max="3027" width="13.7109375" style="1" bestFit="1" customWidth="1"/>
    <col min="3028" max="3028" width="15.7109375" style="1" bestFit="1" customWidth="1"/>
    <col min="3029" max="3029" width="10.5703125" style="1" customWidth="1"/>
    <col min="3030" max="3030" width="8" style="1" customWidth="1"/>
    <col min="3031" max="3271" width="9.140625" style="1"/>
    <col min="3272" max="3272" width="3.85546875" style="1" customWidth="1"/>
    <col min="3273" max="3273" width="19.85546875" style="1" customWidth="1"/>
    <col min="3274" max="3274" width="6.5703125" style="1" customWidth="1"/>
    <col min="3275" max="3275" width="7.5703125" style="1" bestFit="1" customWidth="1"/>
    <col min="3276" max="3280" width="13.28515625" style="1" customWidth="1"/>
    <col min="3281" max="3281" width="14.5703125" style="1" customWidth="1"/>
    <col min="3282" max="3282" width="14.85546875" style="1" customWidth="1"/>
    <col min="3283" max="3283" width="13.7109375" style="1" bestFit="1" customWidth="1"/>
    <col min="3284" max="3284" width="15.7109375" style="1" bestFit="1" customWidth="1"/>
    <col min="3285" max="3285" width="10.5703125" style="1" customWidth="1"/>
    <col min="3286" max="3286" width="8" style="1" customWidth="1"/>
    <col min="3287" max="3527" width="9.140625" style="1"/>
    <col min="3528" max="3528" width="3.85546875" style="1" customWidth="1"/>
    <col min="3529" max="3529" width="19.85546875" style="1" customWidth="1"/>
    <col min="3530" max="3530" width="6.5703125" style="1" customWidth="1"/>
    <col min="3531" max="3531" width="7.5703125" style="1" bestFit="1" customWidth="1"/>
    <col min="3532" max="3536" width="13.28515625" style="1" customWidth="1"/>
    <col min="3537" max="3537" width="14.5703125" style="1" customWidth="1"/>
    <col min="3538" max="3538" width="14.85546875" style="1" customWidth="1"/>
    <col min="3539" max="3539" width="13.7109375" style="1" bestFit="1" customWidth="1"/>
    <col min="3540" max="3540" width="15.7109375" style="1" bestFit="1" customWidth="1"/>
    <col min="3541" max="3541" width="10.5703125" style="1" customWidth="1"/>
    <col min="3542" max="3542" width="8" style="1" customWidth="1"/>
    <col min="3543" max="3783" width="9.140625" style="1"/>
    <col min="3784" max="3784" width="3.85546875" style="1" customWidth="1"/>
    <col min="3785" max="3785" width="19.85546875" style="1" customWidth="1"/>
    <col min="3786" max="3786" width="6.5703125" style="1" customWidth="1"/>
    <col min="3787" max="3787" width="7.5703125" style="1" bestFit="1" customWidth="1"/>
    <col min="3788" max="3792" width="13.28515625" style="1" customWidth="1"/>
    <col min="3793" max="3793" width="14.5703125" style="1" customWidth="1"/>
    <col min="3794" max="3794" width="14.85546875" style="1" customWidth="1"/>
    <col min="3795" max="3795" width="13.7109375" style="1" bestFit="1" customWidth="1"/>
    <col min="3796" max="3796" width="15.7109375" style="1" bestFit="1" customWidth="1"/>
    <col min="3797" max="3797" width="10.5703125" style="1" customWidth="1"/>
    <col min="3798" max="3798" width="8" style="1" customWidth="1"/>
    <col min="3799" max="4039" width="9.140625" style="1"/>
    <col min="4040" max="4040" width="3.85546875" style="1" customWidth="1"/>
    <col min="4041" max="4041" width="19.85546875" style="1" customWidth="1"/>
    <col min="4042" max="4042" width="6.5703125" style="1" customWidth="1"/>
    <col min="4043" max="4043" width="7.5703125" style="1" bestFit="1" customWidth="1"/>
    <col min="4044" max="4048" width="13.28515625" style="1" customWidth="1"/>
    <col min="4049" max="4049" width="14.5703125" style="1" customWidth="1"/>
    <col min="4050" max="4050" width="14.85546875" style="1" customWidth="1"/>
    <col min="4051" max="4051" width="13.7109375" style="1" bestFit="1" customWidth="1"/>
    <col min="4052" max="4052" width="15.7109375" style="1" bestFit="1" customWidth="1"/>
    <col min="4053" max="4053" width="10.5703125" style="1" customWidth="1"/>
    <col min="4054" max="4054" width="8" style="1" customWidth="1"/>
    <col min="4055" max="4295" width="9.140625" style="1"/>
    <col min="4296" max="4296" width="3.85546875" style="1" customWidth="1"/>
    <col min="4297" max="4297" width="19.85546875" style="1" customWidth="1"/>
    <col min="4298" max="4298" width="6.5703125" style="1" customWidth="1"/>
    <col min="4299" max="4299" width="7.5703125" style="1" bestFit="1" customWidth="1"/>
    <col min="4300" max="4304" width="13.28515625" style="1" customWidth="1"/>
    <col min="4305" max="4305" width="14.5703125" style="1" customWidth="1"/>
    <col min="4306" max="4306" width="14.85546875" style="1" customWidth="1"/>
    <col min="4307" max="4307" width="13.7109375" style="1" bestFit="1" customWidth="1"/>
    <col min="4308" max="4308" width="15.7109375" style="1" bestFit="1" customWidth="1"/>
    <col min="4309" max="4309" width="10.5703125" style="1" customWidth="1"/>
    <col min="4310" max="4310" width="8" style="1" customWidth="1"/>
    <col min="4311" max="4551" width="9.140625" style="1"/>
    <col min="4552" max="4552" width="3.85546875" style="1" customWidth="1"/>
    <col min="4553" max="4553" width="19.85546875" style="1" customWidth="1"/>
    <col min="4554" max="4554" width="6.5703125" style="1" customWidth="1"/>
    <col min="4555" max="4555" width="7.5703125" style="1" bestFit="1" customWidth="1"/>
    <col min="4556" max="4560" width="13.28515625" style="1" customWidth="1"/>
    <col min="4561" max="4561" width="14.5703125" style="1" customWidth="1"/>
    <col min="4562" max="4562" width="14.85546875" style="1" customWidth="1"/>
    <col min="4563" max="4563" width="13.7109375" style="1" bestFit="1" customWidth="1"/>
    <col min="4564" max="4564" width="15.7109375" style="1" bestFit="1" customWidth="1"/>
    <col min="4565" max="4565" width="10.5703125" style="1" customWidth="1"/>
    <col min="4566" max="4566" width="8" style="1" customWidth="1"/>
    <col min="4567" max="4807" width="9.140625" style="1"/>
    <col min="4808" max="4808" width="3.85546875" style="1" customWidth="1"/>
    <col min="4809" max="4809" width="19.85546875" style="1" customWidth="1"/>
    <col min="4810" max="4810" width="6.5703125" style="1" customWidth="1"/>
    <col min="4811" max="4811" width="7.5703125" style="1" bestFit="1" customWidth="1"/>
    <col min="4812" max="4816" width="13.28515625" style="1" customWidth="1"/>
    <col min="4817" max="4817" width="14.5703125" style="1" customWidth="1"/>
    <col min="4818" max="4818" width="14.85546875" style="1" customWidth="1"/>
    <col min="4819" max="4819" width="13.7109375" style="1" bestFit="1" customWidth="1"/>
    <col min="4820" max="4820" width="15.7109375" style="1" bestFit="1" customWidth="1"/>
    <col min="4821" max="4821" width="10.5703125" style="1" customWidth="1"/>
    <col min="4822" max="4822" width="8" style="1" customWidth="1"/>
    <col min="4823" max="5063" width="9.140625" style="1"/>
    <col min="5064" max="5064" width="3.85546875" style="1" customWidth="1"/>
    <col min="5065" max="5065" width="19.85546875" style="1" customWidth="1"/>
    <col min="5066" max="5066" width="6.5703125" style="1" customWidth="1"/>
    <col min="5067" max="5067" width="7.5703125" style="1" bestFit="1" customWidth="1"/>
    <col min="5068" max="5072" width="13.28515625" style="1" customWidth="1"/>
    <col min="5073" max="5073" width="14.5703125" style="1" customWidth="1"/>
    <col min="5074" max="5074" width="14.85546875" style="1" customWidth="1"/>
    <col min="5075" max="5075" width="13.7109375" style="1" bestFit="1" customWidth="1"/>
    <col min="5076" max="5076" width="15.7109375" style="1" bestFit="1" customWidth="1"/>
    <col min="5077" max="5077" width="10.5703125" style="1" customWidth="1"/>
    <col min="5078" max="5078" width="8" style="1" customWidth="1"/>
    <col min="5079" max="5319" width="9.140625" style="1"/>
    <col min="5320" max="5320" width="3.85546875" style="1" customWidth="1"/>
    <col min="5321" max="5321" width="19.85546875" style="1" customWidth="1"/>
    <col min="5322" max="5322" width="6.5703125" style="1" customWidth="1"/>
    <col min="5323" max="5323" width="7.5703125" style="1" bestFit="1" customWidth="1"/>
    <col min="5324" max="5328" width="13.28515625" style="1" customWidth="1"/>
    <col min="5329" max="5329" width="14.5703125" style="1" customWidth="1"/>
    <col min="5330" max="5330" width="14.85546875" style="1" customWidth="1"/>
    <col min="5331" max="5331" width="13.7109375" style="1" bestFit="1" customWidth="1"/>
    <col min="5332" max="5332" width="15.7109375" style="1" bestFit="1" customWidth="1"/>
    <col min="5333" max="5333" width="10.5703125" style="1" customWidth="1"/>
    <col min="5334" max="5334" width="8" style="1" customWidth="1"/>
    <col min="5335" max="5575" width="9.140625" style="1"/>
    <col min="5576" max="5576" width="3.85546875" style="1" customWidth="1"/>
    <col min="5577" max="5577" width="19.85546875" style="1" customWidth="1"/>
    <col min="5578" max="5578" width="6.5703125" style="1" customWidth="1"/>
    <col min="5579" max="5579" width="7.5703125" style="1" bestFit="1" customWidth="1"/>
    <col min="5580" max="5584" width="13.28515625" style="1" customWidth="1"/>
    <col min="5585" max="5585" width="14.5703125" style="1" customWidth="1"/>
    <col min="5586" max="5586" width="14.85546875" style="1" customWidth="1"/>
    <col min="5587" max="5587" width="13.7109375" style="1" bestFit="1" customWidth="1"/>
    <col min="5588" max="5588" width="15.7109375" style="1" bestFit="1" customWidth="1"/>
    <col min="5589" max="5589" width="10.5703125" style="1" customWidth="1"/>
    <col min="5590" max="5590" width="8" style="1" customWidth="1"/>
    <col min="5591" max="5831" width="9.140625" style="1"/>
    <col min="5832" max="5832" width="3.85546875" style="1" customWidth="1"/>
    <col min="5833" max="5833" width="19.85546875" style="1" customWidth="1"/>
    <col min="5834" max="5834" width="6.5703125" style="1" customWidth="1"/>
    <col min="5835" max="5835" width="7.5703125" style="1" bestFit="1" customWidth="1"/>
    <col min="5836" max="5840" width="13.28515625" style="1" customWidth="1"/>
    <col min="5841" max="5841" width="14.5703125" style="1" customWidth="1"/>
    <col min="5842" max="5842" width="14.85546875" style="1" customWidth="1"/>
    <col min="5843" max="5843" width="13.7109375" style="1" bestFit="1" customWidth="1"/>
    <col min="5844" max="5844" width="15.7109375" style="1" bestFit="1" customWidth="1"/>
    <col min="5845" max="5845" width="10.5703125" style="1" customWidth="1"/>
    <col min="5846" max="5846" width="8" style="1" customWidth="1"/>
    <col min="5847" max="6087" width="9.140625" style="1"/>
    <col min="6088" max="6088" width="3.85546875" style="1" customWidth="1"/>
    <col min="6089" max="6089" width="19.85546875" style="1" customWidth="1"/>
    <col min="6090" max="6090" width="6.5703125" style="1" customWidth="1"/>
    <col min="6091" max="6091" width="7.5703125" style="1" bestFit="1" customWidth="1"/>
    <col min="6092" max="6096" width="13.28515625" style="1" customWidth="1"/>
    <col min="6097" max="6097" width="14.5703125" style="1" customWidth="1"/>
    <col min="6098" max="6098" width="14.85546875" style="1" customWidth="1"/>
    <col min="6099" max="6099" width="13.7109375" style="1" bestFit="1" customWidth="1"/>
    <col min="6100" max="6100" width="15.7109375" style="1" bestFit="1" customWidth="1"/>
    <col min="6101" max="6101" width="10.5703125" style="1" customWidth="1"/>
    <col min="6102" max="6102" width="8" style="1" customWidth="1"/>
    <col min="6103" max="6343" width="9.140625" style="1"/>
    <col min="6344" max="6344" width="3.85546875" style="1" customWidth="1"/>
    <col min="6345" max="6345" width="19.85546875" style="1" customWidth="1"/>
    <col min="6346" max="6346" width="6.5703125" style="1" customWidth="1"/>
    <col min="6347" max="6347" width="7.5703125" style="1" bestFit="1" customWidth="1"/>
    <col min="6348" max="6352" width="13.28515625" style="1" customWidth="1"/>
    <col min="6353" max="6353" width="14.5703125" style="1" customWidth="1"/>
    <col min="6354" max="6354" width="14.85546875" style="1" customWidth="1"/>
    <col min="6355" max="6355" width="13.7109375" style="1" bestFit="1" customWidth="1"/>
    <col min="6356" max="6356" width="15.7109375" style="1" bestFit="1" customWidth="1"/>
    <col min="6357" max="6357" width="10.5703125" style="1" customWidth="1"/>
    <col min="6358" max="6358" width="8" style="1" customWidth="1"/>
    <col min="6359" max="6599" width="9.140625" style="1"/>
    <col min="6600" max="6600" width="3.85546875" style="1" customWidth="1"/>
    <col min="6601" max="6601" width="19.85546875" style="1" customWidth="1"/>
    <col min="6602" max="6602" width="6.5703125" style="1" customWidth="1"/>
    <col min="6603" max="6603" width="7.5703125" style="1" bestFit="1" customWidth="1"/>
    <col min="6604" max="6608" width="13.28515625" style="1" customWidth="1"/>
    <col min="6609" max="6609" width="14.5703125" style="1" customWidth="1"/>
    <col min="6610" max="6610" width="14.85546875" style="1" customWidth="1"/>
    <col min="6611" max="6611" width="13.7109375" style="1" bestFit="1" customWidth="1"/>
    <col min="6612" max="6612" width="15.7109375" style="1" bestFit="1" customWidth="1"/>
    <col min="6613" max="6613" width="10.5703125" style="1" customWidth="1"/>
    <col min="6614" max="6614" width="8" style="1" customWidth="1"/>
    <col min="6615" max="6855" width="9.140625" style="1"/>
    <col min="6856" max="6856" width="3.85546875" style="1" customWidth="1"/>
    <col min="6857" max="6857" width="19.85546875" style="1" customWidth="1"/>
    <col min="6858" max="6858" width="6.5703125" style="1" customWidth="1"/>
    <col min="6859" max="6859" width="7.5703125" style="1" bestFit="1" customWidth="1"/>
    <col min="6860" max="6864" width="13.28515625" style="1" customWidth="1"/>
    <col min="6865" max="6865" width="14.5703125" style="1" customWidth="1"/>
    <col min="6866" max="6866" width="14.85546875" style="1" customWidth="1"/>
    <col min="6867" max="6867" width="13.7109375" style="1" bestFit="1" customWidth="1"/>
    <col min="6868" max="6868" width="15.7109375" style="1" bestFit="1" customWidth="1"/>
    <col min="6869" max="6869" width="10.5703125" style="1" customWidth="1"/>
    <col min="6870" max="6870" width="8" style="1" customWidth="1"/>
    <col min="6871" max="7111" width="9.140625" style="1"/>
    <col min="7112" max="7112" width="3.85546875" style="1" customWidth="1"/>
    <col min="7113" max="7113" width="19.85546875" style="1" customWidth="1"/>
    <col min="7114" max="7114" width="6.5703125" style="1" customWidth="1"/>
    <col min="7115" max="7115" width="7.5703125" style="1" bestFit="1" customWidth="1"/>
    <col min="7116" max="7120" width="13.28515625" style="1" customWidth="1"/>
    <col min="7121" max="7121" width="14.5703125" style="1" customWidth="1"/>
    <col min="7122" max="7122" width="14.85546875" style="1" customWidth="1"/>
    <col min="7123" max="7123" width="13.7109375" style="1" bestFit="1" customWidth="1"/>
    <col min="7124" max="7124" width="15.7109375" style="1" bestFit="1" customWidth="1"/>
    <col min="7125" max="7125" width="10.5703125" style="1" customWidth="1"/>
    <col min="7126" max="7126" width="8" style="1" customWidth="1"/>
    <col min="7127" max="7367" width="9.140625" style="1"/>
    <col min="7368" max="7368" width="3.85546875" style="1" customWidth="1"/>
    <col min="7369" max="7369" width="19.85546875" style="1" customWidth="1"/>
    <col min="7370" max="7370" width="6.5703125" style="1" customWidth="1"/>
    <col min="7371" max="7371" width="7.5703125" style="1" bestFit="1" customWidth="1"/>
    <col min="7372" max="7376" width="13.28515625" style="1" customWidth="1"/>
    <col min="7377" max="7377" width="14.5703125" style="1" customWidth="1"/>
    <col min="7378" max="7378" width="14.85546875" style="1" customWidth="1"/>
    <col min="7379" max="7379" width="13.7109375" style="1" bestFit="1" customWidth="1"/>
    <col min="7380" max="7380" width="15.7109375" style="1" bestFit="1" customWidth="1"/>
    <col min="7381" max="7381" width="10.5703125" style="1" customWidth="1"/>
    <col min="7382" max="7382" width="8" style="1" customWidth="1"/>
    <col min="7383" max="7623" width="9.140625" style="1"/>
    <col min="7624" max="7624" width="3.85546875" style="1" customWidth="1"/>
    <col min="7625" max="7625" width="19.85546875" style="1" customWidth="1"/>
    <col min="7626" max="7626" width="6.5703125" style="1" customWidth="1"/>
    <col min="7627" max="7627" width="7.5703125" style="1" bestFit="1" customWidth="1"/>
    <col min="7628" max="7632" width="13.28515625" style="1" customWidth="1"/>
    <col min="7633" max="7633" width="14.5703125" style="1" customWidth="1"/>
    <col min="7634" max="7634" width="14.85546875" style="1" customWidth="1"/>
    <col min="7635" max="7635" width="13.7109375" style="1" bestFit="1" customWidth="1"/>
    <col min="7636" max="7636" width="15.7109375" style="1" bestFit="1" customWidth="1"/>
    <col min="7637" max="7637" width="10.5703125" style="1" customWidth="1"/>
    <col min="7638" max="7638" width="8" style="1" customWidth="1"/>
    <col min="7639" max="7879" width="9.140625" style="1"/>
    <col min="7880" max="7880" width="3.85546875" style="1" customWidth="1"/>
    <col min="7881" max="7881" width="19.85546875" style="1" customWidth="1"/>
    <col min="7882" max="7882" width="6.5703125" style="1" customWidth="1"/>
    <col min="7883" max="7883" width="7.5703125" style="1" bestFit="1" customWidth="1"/>
    <col min="7884" max="7888" width="13.28515625" style="1" customWidth="1"/>
    <col min="7889" max="7889" width="14.5703125" style="1" customWidth="1"/>
    <col min="7890" max="7890" width="14.85546875" style="1" customWidth="1"/>
    <col min="7891" max="7891" width="13.7109375" style="1" bestFit="1" customWidth="1"/>
    <col min="7892" max="7892" width="15.7109375" style="1" bestFit="1" customWidth="1"/>
    <col min="7893" max="7893" width="10.5703125" style="1" customWidth="1"/>
    <col min="7894" max="7894" width="8" style="1" customWidth="1"/>
    <col min="7895" max="8135" width="9.140625" style="1"/>
    <col min="8136" max="8136" width="3.85546875" style="1" customWidth="1"/>
    <col min="8137" max="8137" width="19.85546875" style="1" customWidth="1"/>
    <col min="8138" max="8138" width="6.5703125" style="1" customWidth="1"/>
    <col min="8139" max="8139" width="7.5703125" style="1" bestFit="1" customWidth="1"/>
    <col min="8140" max="8144" width="13.28515625" style="1" customWidth="1"/>
    <col min="8145" max="8145" width="14.5703125" style="1" customWidth="1"/>
    <col min="8146" max="8146" width="14.85546875" style="1" customWidth="1"/>
    <col min="8147" max="8147" width="13.7109375" style="1" bestFit="1" customWidth="1"/>
    <col min="8148" max="8148" width="15.7109375" style="1" bestFit="1" customWidth="1"/>
    <col min="8149" max="8149" width="10.5703125" style="1" customWidth="1"/>
    <col min="8150" max="8150" width="8" style="1" customWidth="1"/>
    <col min="8151" max="8391" width="9.140625" style="1"/>
    <col min="8392" max="8392" width="3.85546875" style="1" customWidth="1"/>
    <col min="8393" max="8393" width="19.85546875" style="1" customWidth="1"/>
    <col min="8394" max="8394" width="6.5703125" style="1" customWidth="1"/>
    <col min="8395" max="8395" width="7.5703125" style="1" bestFit="1" customWidth="1"/>
    <col min="8396" max="8400" width="13.28515625" style="1" customWidth="1"/>
    <col min="8401" max="8401" width="14.5703125" style="1" customWidth="1"/>
    <col min="8402" max="8402" width="14.85546875" style="1" customWidth="1"/>
    <col min="8403" max="8403" width="13.7109375" style="1" bestFit="1" customWidth="1"/>
    <col min="8404" max="8404" width="15.7109375" style="1" bestFit="1" customWidth="1"/>
    <col min="8405" max="8405" width="10.5703125" style="1" customWidth="1"/>
    <col min="8406" max="8406" width="8" style="1" customWidth="1"/>
    <col min="8407" max="8647" width="9.140625" style="1"/>
    <col min="8648" max="8648" width="3.85546875" style="1" customWidth="1"/>
    <col min="8649" max="8649" width="19.85546875" style="1" customWidth="1"/>
    <col min="8650" max="8650" width="6.5703125" style="1" customWidth="1"/>
    <col min="8651" max="8651" width="7.5703125" style="1" bestFit="1" customWidth="1"/>
    <col min="8652" max="8656" width="13.28515625" style="1" customWidth="1"/>
    <col min="8657" max="8657" width="14.5703125" style="1" customWidth="1"/>
    <col min="8658" max="8658" width="14.85546875" style="1" customWidth="1"/>
    <col min="8659" max="8659" width="13.7109375" style="1" bestFit="1" customWidth="1"/>
    <col min="8660" max="8660" width="15.7109375" style="1" bestFit="1" customWidth="1"/>
    <col min="8661" max="8661" width="10.5703125" style="1" customWidth="1"/>
    <col min="8662" max="8662" width="8" style="1" customWidth="1"/>
    <col min="8663" max="8903" width="9.140625" style="1"/>
    <col min="8904" max="8904" width="3.85546875" style="1" customWidth="1"/>
    <col min="8905" max="8905" width="19.85546875" style="1" customWidth="1"/>
    <col min="8906" max="8906" width="6.5703125" style="1" customWidth="1"/>
    <col min="8907" max="8907" width="7.5703125" style="1" bestFit="1" customWidth="1"/>
    <col min="8908" max="8912" width="13.28515625" style="1" customWidth="1"/>
    <col min="8913" max="8913" width="14.5703125" style="1" customWidth="1"/>
    <col min="8914" max="8914" width="14.85546875" style="1" customWidth="1"/>
    <col min="8915" max="8915" width="13.7109375" style="1" bestFit="1" customWidth="1"/>
    <col min="8916" max="8916" width="15.7109375" style="1" bestFit="1" customWidth="1"/>
    <col min="8917" max="8917" width="10.5703125" style="1" customWidth="1"/>
    <col min="8918" max="8918" width="8" style="1" customWidth="1"/>
    <col min="8919" max="9159" width="9.140625" style="1"/>
    <col min="9160" max="9160" width="3.85546875" style="1" customWidth="1"/>
    <col min="9161" max="9161" width="19.85546875" style="1" customWidth="1"/>
    <col min="9162" max="9162" width="6.5703125" style="1" customWidth="1"/>
    <col min="9163" max="9163" width="7.5703125" style="1" bestFit="1" customWidth="1"/>
    <col min="9164" max="9168" width="13.28515625" style="1" customWidth="1"/>
    <col min="9169" max="9169" width="14.5703125" style="1" customWidth="1"/>
    <col min="9170" max="9170" width="14.85546875" style="1" customWidth="1"/>
    <col min="9171" max="9171" width="13.7109375" style="1" bestFit="1" customWidth="1"/>
    <col min="9172" max="9172" width="15.7109375" style="1" bestFit="1" customWidth="1"/>
    <col min="9173" max="9173" width="10.5703125" style="1" customWidth="1"/>
    <col min="9174" max="9174" width="8" style="1" customWidth="1"/>
    <col min="9175" max="9415" width="9.140625" style="1"/>
    <col min="9416" max="9416" width="3.85546875" style="1" customWidth="1"/>
    <col min="9417" max="9417" width="19.85546875" style="1" customWidth="1"/>
    <col min="9418" max="9418" width="6.5703125" style="1" customWidth="1"/>
    <col min="9419" max="9419" width="7.5703125" style="1" bestFit="1" customWidth="1"/>
    <col min="9420" max="9424" width="13.28515625" style="1" customWidth="1"/>
    <col min="9425" max="9425" width="14.5703125" style="1" customWidth="1"/>
    <col min="9426" max="9426" width="14.85546875" style="1" customWidth="1"/>
    <col min="9427" max="9427" width="13.7109375" style="1" bestFit="1" customWidth="1"/>
    <col min="9428" max="9428" width="15.7109375" style="1" bestFit="1" customWidth="1"/>
    <col min="9429" max="9429" width="10.5703125" style="1" customWidth="1"/>
    <col min="9430" max="9430" width="8" style="1" customWidth="1"/>
    <col min="9431" max="9671" width="9.140625" style="1"/>
    <col min="9672" max="9672" width="3.85546875" style="1" customWidth="1"/>
    <col min="9673" max="9673" width="19.85546875" style="1" customWidth="1"/>
    <col min="9674" max="9674" width="6.5703125" style="1" customWidth="1"/>
    <col min="9675" max="9675" width="7.5703125" style="1" bestFit="1" customWidth="1"/>
    <col min="9676" max="9680" width="13.28515625" style="1" customWidth="1"/>
    <col min="9681" max="9681" width="14.5703125" style="1" customWidth="1"/>
    <col min="9682" max="9682" width="14.85546875" style="1" customWidth="1"/>
    <col min="9683" max="9683" width="13.7109375" style="1" bestFit="1" customWidth="1"/>
    <col min="9684" max="9684" width="15.7109375" style="1" bestFit="1" customWidth="1"/>
    <col min="9685" max="9685" width="10.5703125" style="1" customWidth="1"/>
    <col min="9686" max="9686" width="8" style="1" customWidth="1"/>
    <col min="9687" max="9927" width="9.140625" style="1"/>
    <col min="9928" max="9928" width="3.85546875" style="1" customWidth="1"/>
    <col min="9929" max="9929" width="19.85546875" style="1" customWidth="1"/>
    <col min="9930" max="9930" width="6.5703125" style="1" customWidth="1"/>
    <col min="9931" max="9931" width="7.5703125" style="1" bestFit="1" customWidth="1"/>
    <col min="9932" max="9936" width="13.28515625" style="1" customWidth="1"/>
    <col min="9937" max="9937" width="14.5703125" style="1" customWidth="1"/>
    <col min="9938" max="9938" width="14.85546875" style="1" customWidth="1"/>
    <col min="9939" max="9939" width="13.7109375" style="1" bestFit="1" customWidth="1"/>
    <col min="9940" max="9940" width="15.7109375" style="1" bestFit="1" customWidth="1"/>
    <col min="9941" max="9941" width="10.5703125" style="1" customWidth="1"/>
    <col min="9942" max="9942" width="8" style="1" customWidth="1"/>
    <col min="9943" max="10183" width="9.140625" style="1"/>
    <col min="10184" max="10184" width="3.85546875" style="1" customWidth="1"/>
    <col min="10185" max="10185" width="19.85546875" style="1" customWidth="1"/>
    <col min="10186" max="10186" width="6.5703125" style="1" customWidth="1"/>
    <col min="10187" max="10187" width="7.5703125" style="1" bestFit="1" customWidth="1"/>
    <col min="10188" max="10192" width="13.28515625" style="1" customWidth="1"/>
    <col min="10193" max="10193" width="14.5703125" style="1" customWidth="1"/>
    <col min="10194" max="10194" width="14.85546875" style="1" customWidth="1"/>
    <col min="10195" max="10195" width="13.7109375" style="1" bestFit="1" customWidth="1"/>
    <col min="10196" max="10196" width="15.7109375" style="1" bestFit="1" customWidth="1"/>
    <col min="10197" max="10197" width="10.5703125" style="1" customWidth="1"/>
    <col min="10198" max="10198" width="8" style="1" customWidth="1"/>
    <col min="10199" max="10439" width="9.140625" style="1"/>
    <col min="10440" max="10440" width="3.85546875" style="1" customWidth="1"/>
    <col min="10441" max="10441" width="19.85546875" style="1" customWidth="1"/>
    <col min="10442" max="10442" width="6.5703125" style="1" customWidth="1"/>
    <col min="10443" max="10443" width="7.5703125" style="1" bestFit="1" customWidth="1"/>
    <col min="10444" max="10448" width="13.28515625" style="1" customWidth="1"/>
    <col min="10449" max="10449" width="14.5703125" style="1" customWidth="1"/>
    <col min="10450" max="10450" width="14.85546875" style="1" customWidth="1"/>
    <col min="10451" max="10451" width="13.7109375" style="1" bestFit="1" customWidth="1"/>
    <col min="10452" max="10452" width="15.7109375" style="1" bestFit="1" customWidth="1"/>
    <col min="10453" max="10453" width="10.5703125" style="1" customWidth="1"/>
    <col min="10454" max="10454" width="8" style="1" customWidth="1"/>
    <col min="10455" max="10695" width="9.140625" style="1"/>
    <col min="10696" max="10696" width="3.85546875" style="1" customWidth="1"/>
    <col min="10697" max="10697" width="19.85546875" style="1" customWidth="1"/>
    <col min="10698" max="10698" width="6.5703125" style="1" customWidth="1"/>
    <col min="10699" max="10699" width="7.5703125" style="1" bestFit="1" customWidth="1"/>
    <col min="10700" max="10704" width="13.28515625" style="1" customWidth="1"/>
    <col min="10705" max="10705" width="14.5703125" style="1" customWidth="1"/>
    <col min="10706" max="10706" width="14.85546875" style="1" customWidth="1"/>
    <col min="10707" max="10707" width="13.7109375" style="1" bestFit="1" customWidth="1"/>
    <col min="10708" max="10708" width="15.7109375" style="1" bestFit="1" customWidth="1"/>
    <col min="10709" max="10709" width="10.5703125" style="1" customWidth="1"/>
    <col min="10710" max="10710" width="8" style="1" customWidth="1"/>
    <col min="10711" max="10951" width="9.140625" style="1"/>
    <col min="10952" max="10952" width="3.85546875" style="1" customWidth="1"/>
    <col min="10953" max="10953" width="19.85546875" style="1" customWidth="1"/>
    <col min="10954" max="10954" width="6.5703125" style="1" customWidth="1"/>
    <col min="10955" max="10955" width="7.5703125" style="1" bestFit="1" customWidth="1"/>
    <col min="10956" max="10960" width="13.28515625" style="1" customWidth="1"/>
    <col min="10961" max="10961" width="14.5703125" style="1" customWidth="1"/>
    <col min="10962" max="10962" width="14.85546875" style="1" customWidth="1"/>
    <col min="10963" max="10963" width="13.7109375" style="1" bestFit="1" customWidth="1"/>
    <col min="10964" max="10964" width="15.7109375" style="1" bestFit="1" customWidth="1"/>
    <col min="10965" max="10965" width="10.5703125" style="1" customWidth="1"/>
    <col min="10966" max="10966" width="8" style="1" customWidth="1"/>
    <col min="10967" max="11207" width="9.140625" style="1"/>
    <col min="11208" max="11208" width="3.85546875" style="1" customWidth="1"/>
    <col min="11209" max="11209" width="19.85546875" style="1" customWidth="1"/>
    <col min="11210" max="11210" width="6.5703125" style="1" customWidth="1"/>
    <col min="11211" max="11211" width="7.5703125" style="1" bestFit="1" customWidth="1"/>
    <col min="11212" max="11216" width="13.28515625" style="1" customWidth="1"/>
    <col min="11217" max="11217" width="14.5703125" style="1" customWidth="1"/>
    <col min="11218" max="11218" width="14.85546875" style="1" customWidth="1"/>
    <col min="11219" max="11219" width="13.7109375" style="1" bestFit="1" customWidth="1"/>
    <col min="11220" max="11220" width="15.7109375" style="1" bestFit="1" customWidth="1"/>
    <col min="11221" max="11221" width="10.5703125" style="1" customWidth="1"/>
    <col min="11222" max="11222" width="8" style="1" customWidth="1"/>
    <col min="11223" max="11463" width="9.140625" style="1"/>
    <col min="11464" max="11464" width="3.85546875" style="1" customWidth="1"/>
    <col min="11465" max="11465" width="19.85546875" style="1" customWidth="1"/>
    <col min="11466" max="11466" width="6.5703125" style="1" customWidth="1"/>
    <col min="11467" max="11467" width="7.5703125" style="1" bestFit="1" customWidth="1"/>
    <col min="11468" max="11472" width="13.28515625" style="1" customWidth="1"/>
    <col min="11473" max="11473" width="14.5703125" style="1" customWidth="1"/>
    <col min="11474" max="11474" width="14.85546875" style="1" customWidth="1"/>
    <col min="11475" max="11475" width="13.7109375" style="1" bestFit="1" customWidth="1"/>
    <col min="11476" max="11476" width="15.7109375" style="1" bestFit="1" customWidth="1"/>
    <col min="11477" max="11477" width="10.5703125" style="1" customWidth="1"/>
    <col min="11478" max="11478" width="8" style="1" customWidth="1"/>
    <col min="11479" max="11719" width="9.140625" style="1"/>
    <col min="11720" max="11720" width="3.85546875" style="1" customWidth="1"/>
    <col min="11721" max="11721" width="19.85546875" style="1" customWidth="1"/>
    <col min="11722" max="11722" width="6.5703125" style="1" customWidth="1"/>
    <col min="11723" max="11723" width="7.5703125" style="1" bestFit="1" customWidth="1"/>
    <col min="11724" max="11728" width="13.28515625" style="1" customWidth="1"/>
    <col min="11729" max="11729" width="14.5703125" style="1" customWidth="1"/>
    <col min="11730" max="11730" width="14.85546875" style="1" customWidth="1"/>
    <col min="11731" max="11731" width="13.7109375" style="1" bestFit="1" customWidth="1"/>
    <col min="11732" max="11732" width="15.7109375" style="1" bestFit="1" customWidth="1"/>
    <col min="11733" max="11733" width="10.5703125" style="1" customWidth="1"/>
    <col min="11734" max="11734" width="8" style="1" customWidth="1"/>
    <col min="11735" max="11975" width="9.140625" style="1"/>
    <col min="11976" max="11976" width="3.85546875" style="1" customWidth="1"/>
    <col min="11977" max="11977" width="19.85546875" style="1" customWidth="1"/>
    <col min="11978" max="11978" width="6.5703125" style="1" customWidth="1"/>
    <col min="11979" max="11979" width="7.5703125" style="1" bestFit="1" customWidth="1"/>
    <col min="11980" max="11984" width="13.28515625" style="1" customWidth="1"/>
    <col min="11985" max="11985" width="14.5703125" style="1" customWidth="1"/>
    <col min="11986" max="11986" width="14.85546875" style="1" customWidth="1"/>
    <col min="11987" max="11987" width="13.7109375" style="1" bestFit="1" customWidth="1"/>
    <col min="11988" max="11988" width="15.7109375" style="1" bestFit="1" customWidth="1"/>
    <col min="11989" max="11989" width="10.5703125" style="1" customWidth="1"/>
    <col min="11990" max="11990" width="8" style="1" customWidth="1"/>
    <col min="11991" max="12231" width="9.140625" style="1"/>
    <col min="12232" max="12232" width="3.85546875" style="1" customWidth="1"/>
    <col min="12233" max="12233" width="19.85546875" style="1" customWidth="1"/>
    <col min="12234" max="12234" width="6.5703125" style="1" customWidth="1"/>
    <col min="12235" max="12235" width="7.5703125" style="1" bestFit="1" customWidth="1"/>
    <col min="12236" max="12240" width="13.28515625" style="1" customWidth="1"/>
    <col min="12241" max="12241" width="14.5703125" style="1" customWidth="1"/>
    <col min="12242" max="12242" width="14.85546875" style="1" customWidth="1"/>
    <col min="12243" max="12243" width="13.7109375" style="1" bestFit="1" customWidth="1"/>
    <col min="12244" max="12244" width="15.7109375" style="1" bestFit="1" customWidth="1"/>
    <col min="12245" max="12245" width="10.5703125" style="1" customWidth="1"/>
    <col min="12246" max="12246" width="8" style="1" customWidth="1"/>
    <col min="12247" max="12487" width="9.140625" style="1"/>
    <col min="12488" max="12488" width="3.85546875" style="1" customWidth="1"/>
    <col min="12489" max="12489" width="19.85546875" style="1" customWidth="1"/>
    <col min="12490" max="12490" width="6.5703125" style="1" customWidth="1"/>
    <col min="12491" max="12491" width="7.5703125" style="1" bestFit="1" customWidth="1"/>
    <col min="12492" max="12496" width="13.28515625" style="1" customWidth="1"/>
    <col min="12497" max="12497" width="14.5703125" style="1" customWidth="1"/>
    <col min="12498" max="12498" width="14.85546875" style="1" customWidth="1"/>
    <col min="12499" max="12499" width="13.7109375" style="1" bestFit="1" customWidth="1"/>
    <col min="12500" max="12500" width="15.7109375" style="1" bestFit="1" customWidth="1"/>
    <col min="12501" max="12501" width="10.5703125" style="1" customWidth="1"/>
    <col min="12502" max="12502" width="8" style="1" customWidth="1"/>
    <col min="12503" max="12743" width="9.140625" style="1"/>
    <col min="12744" max="12744" width="3.85546875" style="1" customWidth="1"/>
    <col min="12745" max="12745" width="19.85546875" style="1" customWidth="1"/>
    <col min="12746" max="12746" width="6.5703125" style="1" customWidth="1"/>
    <col min="12747" max="12747" width="7.5703125" style="1" bestFit="1" customWidth="1"/>
    <col min="12748" max="12752" width="13.28515625" style="1" customWidth="1"/>
    <col min="12753" max="12753" width="14.5703125" style="1" customWidth="1"/>
    <col min="12754" max="12754" width="14.85546875" style="1" customWidth="1"/>
    <col min="12755" max="12755" width="13.7109375" style="1" bestFit="1" customWidth="1"/>
    <col min="12756" max="12756" width="15.7109375" style="1" bestFit="1" customWidth="1"/>
    <col min="12757" max="12757" width="10.5703125" style="1" customWidth="1"/>
    <col min="12758" max="12758" width="8" style="1" customWidth="1"/>
    <col min="12759" max="12999" width="9.140625" style="1"/>
    <col min="13000" max="13000" width="3.85546875" style="1" customWidth="1"/>
    <col min="13001" max="13001" width="19.85546875" style="1" customWidth="1"/>
    <col min="13002" max="13002" width="6.5703125" style="1" customWidth="1"/>
    <col min="13003" max="13003" width="7.5703125" style="1" bestFit="1" customWidth="1"/>
    <col min="13004" max="13008" width="13.28515625" style="1" customWidth="1"/>
    <col min="13009" max="13009" width="14.5703125" style="1" customWidth="1"/>
    <col min="13010" max="13010" width="14.85546875" style="1" customWidth="1"/>
    <col min="13011" max="13011" width="13.7109375" style="1" bestFit="1" customWidth="1"/>
    <col min="13012" max="13012" width="15.7109375" style="1" bestFit="1" customWidth="1"/>
    <col min="13013" max="13013" width="10.5703125" style="1" customWidth="1"/>
    <col min="13014" max="13014" width="8" style="1" customWidth="1"/>
    <col min="13015" max="13255" width="9.140625" style="1"/>
    <col min="13256" max="13256" width="3.85546875" style="1" customWidth="1"/>
    <col min="13257" max="13257" width="19.85546875" style="1" customWidth="1"/>
    <col min="13258" max="13258" width="6.5703125" style="1" customWidth="1"/>
    <col min="13259" max="13259" width="7.5703125" style="1" bestFit="1" customWidth="1"/>
    <col min="13260" max="13264" width="13.28515625" style="1" customWidth="1"/>
    <col min="13265" max="13265" width="14.5703125" style="1" customWidth="1"/>
    <col min="13266" max="13266" width="14.85546875" style="1" customWidth="1"/>
    <col min="13267" max="13267" width="13.7109375" style="1" bestFit="1" customWidth="1"/>
    <col min="13268" max="13268" width="15.7109375" style="1" bestFit="1" customWidth="1"/>
    <col min="13269" max="13269" width="10.5703125" style="1" customWidth="1"/>
    <col min="13270" max="13270" width="8" style="1" customWidth="1"/>
    <col min="13271" max="13511" width="9.140625" style="1"/>
    <col min="13512" max="13512" width="3.85546875" style="1" customWidth="1"/>
    <col min="13513" max="13513" width="19.85546875" style="1" customWidth="1"/>
    <col min="13514" max="13514" width="6.5703125" style="1" customWidth="1"/>
    <col min="13515" max="13515" width="7.5703125" style="1" bestFit="1" customWidth="1"/>
    <col min="13516" max="13520" width="13.28515625" style="1" customWidth="1"/>
    <col min="13521" max="13521" width="14.5703125" style="1" customWidth="1"/>
    <col min="13522" max="13522" width="14.85546875" style="1" customWidth="1"/>
    <col min="13523" max="13523" width="13.7109375" style="1" bestFit="1" customWidth="1"/>
    <col min="13524" max="13524" width="15.7109375" style="1" bestFit="1" customWidth="1"/>
    <col min="13525" max="13525" width="10.5703125" style="1" customWidth="1"/>
    <col min="13526" max="13526" width="8" style="1" customWidth="1"/>
    <col min="13527" max="13767" width="9.140625" style="1"/>
    <col min="13768" max="13768" width="3.85546875" style="1" customWidth="1"/>
    <col min="13769" max="13769" width="19.85546875" style="1" customWidth="1"/>
    <col min="13770" max="13770" width="6.5703125" style="1" customWidth="1"/>
    <col min="13771" max="13771" width="7.5703125" style="1" bestFit="1" customWidth="1"/>
    <col min="13772" max="13776" width="13.28515625" style="1" customWidth="1"/>
    <col min="13777" max="13777" width="14.5703125" style="1" customWidth="1"/>
    <col min="13778" max="13778" width="14.85546875" style="1" customWidth="1"/>
    <col min="13779" max="13779" width="13.7109375" style="1" bestFit="1" customWidth="1"/>
    <col min="13780" max="13780" width="15.7109375" style="1" bestFit="1" customWidth="1"/>
    <col min="13781" max="13781" width="10.5703125" style="1" customWidth="1"/>
    <col min="13782" max="13782" width="8" style="1" customWidth="1"/>
    <col min="13783" max="14023" width="9.140625" style="1"/>
    <col min="14024" max="14024" width="3.85546875" style="1" customWidth="1"/>
    <col min="14025" max="14025" width="19.85546875" style="1" customWidth="1"/>
    <col min="14026" max="14026" width="6.5703125" style="1" customWidth="1"/>
    <col min="14027" max="14027" width="7.5703125" style="1" bestFit="1" customWidth="1"/>
    <col min="14028" max="14032" width="13.28515625" style="1" customWidth="1"/>
    <col min="14033" max="14033" width="14.5703125" style="1" customWidth="1"/>
    <col min="14034" max="14034" width="14.85546875" style="1" customWidth="1"/>
    <col min="14035" max="14035" width="13.7109375" style="1" bestFit="1" customWidth="1"/>
    <col min="14036" max="14036" width="15.7109375" style="1" bestFit="1" customWidth="1"/>
    <col min="14037" max="14037" width="10.5703125" style="1" customWidth="1"/>
    <col min="14038" max="14038" width="8" style="1" customWidth="1"/>
    <col min="14039" max="14279" width="9.140625" style="1"/>
    <col min="14280" max="14280" width="3.85546875" style="1" customWidth="1"/>
    <col min="14281" max="14281" width="19.85546875" style="1" customWidth="1"/>
    <col min="14282" max="14282" width="6.5703125" style="1" customWidth="1"/>
    <col min="14283" max="14283" width="7.5703125" style="1" bestFit="1" customWidth="1"/>
    <col min="14284" max="14288" width="13.28515625" style="1" customWidth="1"/>
    <col min="14289" max="14289" width="14.5703125" style="1" customWidth="1"/>
    <col min="14290" max="14290" width="14.85546875" style="1" customWidth="1"/>
    <col min="14291" max="14291" width="13.7109375" style="1" bestFit="1" customWidth="1"/>
    <col min="14292" max="14292" width="15.7109375" style="1" bestFit="1" customWidth="1"/>
    <col min="14293" max="14293" width="10.5703125" style="1" customWidth="1"/>
    <col min="14294" max="14294" width="8" style="1" customWidth="1"/>
    <col min="14295" max="14535" width="9.140625" style="1"/>
    <col min="14536" max="14536" width="3.85546875" style="1" customWidth="1"/>
    <col min="14537" max="14537" width="19.85546875" style="1" customWidth="1"/>
    <col min="14538" max="14538" width="6.5703125" style="1" customWidth="1"/>
    <col min="14539" max="14539" width="7.5703125" style="1" bestFit="1" customWidth="1"/>
    <col min="14540" max="14544" width="13.28515625" style="1" customWidth="1"/>
    <col min="14545" max="14545" width="14.5703125" style="1" customWidth="1"/>
    <col min="14546" max="14546" width="14.85546875" style="1" customWidth="1"/>
    <col min="14547" max="14547" width="13.7109375" style="1" bestFit="1" customWidth="1"/>
    <col min="14548" max="14548" width="15.7109375" style="1" bestFit="1" customWidth="1"/>
    <col min="14549" max="14549" width="10.5703125" style="1" customWidth="1"/>
    <col min="14550" max="14550" width="8" style="1" customWidth="1"/>
    <col min="14551" max="14791" width="9.140625" style="1"/>
    <col min="14792" max="14792" width="3.85546875" style="1" customWidth="1"/>
    <col min="14793" max="14793" width="19.85546875" style="1" customWidth="1"/>
    <col min="14794" max="14794" width="6.5703125" style="1" customWidth="1"/>
    <col min="14795" max="14795" width="7.5703125" style="1" bestFit="1" customWidth="1"/>
    <col min="14796" max="14800" width="13.28515625" style="1" customWidth="1"/>
    <col min="14801" max="14801" width="14.5703125" style="1" customWidth="1"/>
    <col min="14802" max="14802" width="14.85546875" style="1" customWidth="1"/>
    <col min="14803" max="14803" width="13.7109375" style="1" bestFit="1" customWidth="1"/>
    <col min="14804" max="14804" width="15.7109375" style="1" bestFit="1" customWidth="1"/>
    <col min="14805" max="14805" width="10.5703125" style="1" customWidth="1"/>
    <col min="14806" max="14806" width="8" style="1" customWidth="1"/>
    <col min="14807" max="15047" width="9.140625" style="1"/>
    <col min="15048" max="15048" width="3.85546875" style="1" customWidth="1"/>
    <col min="15049" max="15049" width="19.85546875" style="1" customWidth="1"/>
    <col min="15050" max="15050" width="6.5703125" style="1" customWidth="1"/>
    <col min="15051" max="15051" width="7.5703125" style="1" bestFit="1" customWidth="1"/>
    <col min="15052" max="15056" width="13.28515625" style="1" customWidth="1"/>
    <col min="15057" max="15057" width="14.5703125" style="1" customWidth="1"/>
    <col min="15058" max="15058" width="14.85546875" style="1" customWidth="1"/>
    <col min="15059" max="15059" width="13.7109375" style="1" bestFit="1" customWidth="1"/>
    <col min="15060" max="15060" width="15.7109375" style="1" bestFit="1" customWidth="1"/>
    <col min="15061" max="15061" width="10.5703125" style="1" customWidth="1"/>
    <col min="15062" max="15062" width="8" style="1" customWidth="1"/>
    <col min="15063" max="15303" width="9.140625" style="1"/>
    <col min="15304" max="15304" width="3.85546875" style="1" customWidth="1"/>
    <col min="15305" max="15305" width="19.85546875" style="1" customWidth="1"/>
    <col min="15306" max="15306" width="6.5703125" style="1" customWidth="1"/>
    <col min="15307" max="15307" width="7.5703125" style="1" bestFit="1" customWidth="1"/>
    <col min="15308" max="15312" width="13.28515625" style="1" customWidth="1"/>
    <col min="15313" max="15313" width="14.5703125" style="1" customWidth="1"/>
    <col min="15314" max="15314" width="14.85546875" style="1" customWidth="1"/>
    <col min="15315" max="15315" width="13.7109375" style="1" bestFit="1" customWidth="1"/>
    <col min="15316" max="15316" width="15.7109375" style="1" bestFit="1" customWidth="1"/>
    <col min="15317" max="15317" width="10.5703125" style="1" customWidth="1"/>
    <col min="15318" max="15318" width="8" style="1" customWidth="1"/>
    <col min="15319" max="15559" width="9.140625" style="1"/>
    <col min="15560" max="15560" width="3.85546875" style="1" customWidth="1"/>
    <col min="15561" max="15561" width="19.85546875" style="1" customWidth="1"/>
    <col min="15562" max="15562" width="6.5703125" style="1" customWidth="1"/>
    <col min="15563" max="15563" width="7.5703125" style="1" bestFit="1" customWidth="1"/>
    <col min="15564" max="15568" width="13.28515625" style="1" customWidth="1"/>
    <col min="15569" max="15569" width="14.5703125" style="1" customWidth="1"/>
    <col min="15570" max="15570" width="14.85546875" style="1" customWidth="1"/>
    <col min="15571" max="15571" width="13.7109375" style="1" bestFit="1" customWidth="1"/>
    <col min="15572" max="15572" width="15.7109375" style="1" bestFit="1" customWidth="1"/>
    <col min="15573" max="15573" width="10.5703125" style="1" customWidth="1"/>
    <col min="15574" max="15574" width="8" style="1" customWidth="1"/>
    <col min="15575" max="15815" width="9.140625" style="1"/>
    <col min="15816" max="15816" width="3.85546875" style="1" customWidth="1"/>
    <col min="15817" max="15817" width="19.85546875" style="1" customWidth="1"/>
    <col min="15818" max="15818" width="6.5703125" style="1" customWidth="1"/>
    <col min="15819" max="15819" width="7.5703125" style="1" bestFit="1" customWidth="1"/>
    <col min="15820" max="15824" width="13.28515625" style="1" customWidth="1"/>
    <col min="15825" max="15825" width="14.5703125" style="1" customWidth="1"/>
    <col min="15826" max="15826" width="14.85546875" style="1" customWidth="1"/>
    <col min="15827" max="15827" width="13.7109375" style="1" bestFit="1" customWidth="1"/>
    <col min="15828" max="15828" width="15.7109375" style="1" bestFit="1" customWidth="1"/>
    <col min="15829" max="15829" width="10.5703125" style="1" customWidth="1"/>
    <col min="15830" max="15830" width="8" style="1" customWidth="1"/>
    <col min="15831" max="16071" width="9.140625" style="1"/>
    <col min="16072" max="16072" width="3.85546875" style="1" customWidth="1"/>
    <col min="16073" max="16073" width="19.85546875" style="1" customWidth="1"/>
    <col min="16074" max="16074" width="6.5703125" style="1" customWidth="1"/>
    <col min="16075" max="16075" width="7.5703125" style="1" bestFit="1" customWidth="1"/>
    <col min="16076" max="16080" width="13.28515625" style="1" customWidth="1"/>
    <col min="16081" max="16081" width="14.5703125" style="1" customWidth="1"/>
    <col min="16082" max="16082" width="14.85546875" style="1" customWidth="1"/>
    <col min="16083" max="16083" width="13.7109375" style="1" bestFit="1" customWidth="1"/>
    <col min="16084" max="16084" width="15.7109375" style="1" bestFit="1" customWidth="1"/>
    <col min="16085" max="16085" width="10.5703125" style="1" customWidth="1"/>
    <col min="16086" max="16086" width="8" style="1" customWidth="1"/>
    <col min="16087" max="16384" width="9.140625" style="1"/>
  </cols>
  <sheetData>
    <row r="1" spans="1:14" ht="20.25" customHeight="1" x14ac:dyDescent="0.25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</row>
    <row r="3" spans="1:14" ht="21.75" customHeight="1" x14ac:dyDescent="0.25">
      <c r="A3" s="216" t="s">
        <v>161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</row>
    <row r="4" spans="1:14" ht="6" customHeight="1" x14ac:dyDescent="0.25"/>
    <row r="5" spans="1:14" ht="15" customHeight="1" x14ac:dyDescent="0.25">
      <c r="A5" s="2" t="s">
        <v>2</v>
      </c>
    </row>
    <row r="6" spans="1:14" ht="33.75" customHeight="1" x14ac:dyDescent="0.25">
      <c r="A6" s="217" t="s">
        <v>162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</row>
    <row r="7" spans="1:14" ht="6" customHeight="1" x14ac:dyDescent="0.25"/>
    <row r="8" spans="1:14" ht="15" customHeight="1" x14ac:dyDescent="0.25">
      <c r="A8" s="2" t="s">
        <v>4</v>
      </c>
    </row>
    <row r="9" spans="1:14" ht="35.25" customHeight="1" x14ac:dyDescent="0.25">
      <c r="A9" s="218" t="s">
        <v>5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</row>
    <row r="10" spans="1:14" ht="10.5" customHeight="1" x14ac:dyDescent="0.25"/>
    <row r="11" spans="1:14" ht="61.5" customHeight="1" x14ac:dyDescent="0.25">
      <c r="A11" s="3" t="s">
        <v>6</v>
      </c>
      <c r="B11" s="3" t="s">
        <v>7</v>
      </c>
      <c r="C11" s="3" t="s">
        <v>8</v>
      </c>
      <c r="D11" s="3" t="s">
        <v>9</v>
      </c>
      <c r="E11" s="4" t="s">
        <v>167</v>
      </c>
      <c r="F11" s="4" t="s">
        <v>168</v>
      </c>
      <c r="G11" s="4" t="s">
        <v>169</v>
      </c>
      <c r="H11" s="3" t="s">
        <v>11</v>
      </c>
      <c r="I11" s="3" t="s">
        <v>12</v>
      </c>
      <c r="J11" s="3" t="s">
        <v>13</v>
      </c>
      <c r="K11" s="3" t="s">
        <v>14</v>
      </c>
    </row>
    <row r="12" spans="1:14" ht="36.75" customHeight="1" x14ac:dyDescent="0.25">
      <c r="A12" s="3">
        <v>1</v>
      </c>
      <c r="B12" s="3" t="s">
        <v>180</v>
      </c>
      <c r="C12" s="3" t="s">
        <v>165</v>
      </c>
      <c r="D12" s="3">
        <v>1638</v>
      </c>
      <c r="E12" s="5">
        <v>191.48</v>
      </c>
      <c r="F12" s="5">
        <f>2325/15</f>
        <v>155</v>
      </c>
      <c r="G12" s="5">
        <f>G13</f>
        <v>272.57142857142856</v>
      </c>
      <c r="H12" s="6">
        <f>ROUND((AVERAGE(E12:G12)),2)</f>
        <v>206.35</v>
      </c>
      <c r="I12" s="6">
        <f>SQRT(SUM((POWER(E12-H12,2)),(POWER(G12-H12,2)),(POWER(F12-H12,2)))/(COLUMNS(E12:G12)-1))</f>
        <v>60.179801437196573</v>
      </c>
      <c r="J12" s="6">
        <f>I12/H12*100</f>
        <v>29.163945450543533</v>
      </c>
      <c r="K12" s="6">
        <f>H12*D12</f>
        <v>338001.3</v>
      </c>
      <c r="L12" s="7"/>
      <c r="M12" s="8"/>
      <c r="N12" s="130"/>
    </row>
    <row r="13" spans="1:14" ht="36.75" customHeight="1" x14ac:dyDescent="0.25">
      <c r="A13" s="3">
        <v>2</v>
      </c>
      <c r="B13" s="3" t="s">
        <v>180</v>
      </c>
      <c r="C13" s="3" t="s">
        <v>165</v>
      </c>
      <c r="D13" s="3">
        <v>280</v>
      </c>
      <c r="E13" s="5">
        <v>148.15</v>
      </c>
      <c r="F13" s="138">
        <f>2015/15</f>
        <v>134.33333333333334</v>
      </c>
      <c r="G13" s="5">
        <f>3816/14</f>
        <v>272.57142857142856</v>
      </c>
      <c r="H13" s="6">
        <f>ROUND((AVERAGE(E13:G13)),2)</f>
        <v>185.02</v>
      </c>
      <c r="I13" s="6">
        <f>SQRT(SUM((POWER(E13-H13,2)),(POWER(G13-H13,2)),(POWER(F13-H13,2)))/(COLUMNS(E13:G13)-1))</f>
        <v>76.137335528227325</v>
      </c>
      <c r="J13" s="6">
        <f t="shared" ref="J13:J19" si="0">I13/H13*100</f>
        <v>41.150867759284033</v>
      </c>
      <c r="K13" s="6">
        <f>H13*D13</f>
        <v>51805.600000000006</v>
      </c>
      <c r="L13" s="7"/>
      <c r="M13" s="8"/>
      <c r="N13" s="130"/>
    </row>
    <row r="14" spans="1:14" ht="26.25" customHeight="1" x14ac:dyDescent="0.25">
      <c r="A14" s="3">
        <v>3</v>
      </c>
      <c r="B14" s="3" t="s">
        <v>181</v>
      </c>
      <c r="C14" s="3" t="s">
        <v>165</v>
      </c>
      <c r="D14" s="3">
        <v>97.2</v>
      </c>
      <c r="E14" s="5">
        <f>ROUND(915/2.7,2)</f>
        <v>338.89</v>
      </c>
      <c r="F14" s="5">
        <f>790/2.7</f>
        <v>292.59259259259255</v>
      </c>
      <c r="G14" s="5">
        <f>940/2.7</f>
        <v>348.14814814814815</v>
      </c>
      <c r="H14" s="6">
        <f t="shared" ref="H14:H19" si="1">ROUND((AVERAGE(E14:G14)),2)</f>
        <v>326.54000000000002</v>
      </c>
      <c r="I14" s="6">
        <f t="shared" ref="I14:I19" si="2">SQRT(SUM((POWER(E14-H14,2)),(POWER(G14-H14,2)),(POWER(F14-H14,2)))/(COLUMNS(E14:G14)-1))</f>
        <v>29.764584963315215</v>
      </c>
      <c r="J14" s="6">
        <f t="shared" si="0"/>
        <v>9.1151420846803504</v>
      </c>
      <c r="K14" s="6">
        <f t="shared" ref="K14:K19" si="3">H14*D14</f>
        <v>31739.688000000002</v>
      </c>
      <c r="L14" s="7"/>
      <c r="M14" s="8"/>
      <c r="N14" s="130"/>
    </row>
    <row r="15" spans="1:14" ht="26.25" customHeight="1" x14ac:dyDescent="0.25">
      <c r="A15" s="3">
        <v>4</v>
      </c>
      <c r="B15" s="3" t="s">
        <v>185</v>
      </c>
      <c r="C15" s="3" t="s">
        <v>165</v>
      </c>
      <c r="D15" s="3">
        <v>27</v>
      </c>
      <c r="E15" s="5">
        <f>ROUND(915/2.7,2)</f>
        <v>338.89</v>
      </c>
      <c r="F15" s="5">
        <f>790/2.7</f>
        <v>292.59259259259255</v>
      </c>
      <c r="G15" s="5">
        <f>632/2.7</f>
        <v>234.07407407407405</v>
      </c>
      <c r="H15" s="6">
        <f t="shared" si="1"/>
        <v>288.52</v>
      </c>
      <c r="I15" s="6">
        <f t="shared" si="2"/>
        <v>52.526573086184932</v>
      </c>
      <c r="J15" s="6">
        <f t="shared" si="0"/>
        <v>18.20552235068104</v>
      </c>
      <c r="K15" s="6">
        <f t="shared" si="3"/>
        <v>7790.0399999999991</v>
      </c>
      <c r="L15" s="7"/>
      <c r="M15" s="8"/>
      <c r="N15" s="130"/>
    </row>
    <row r="16" spans="1:14" ht="26.25" customHeight="1" x14ac:dyDescent="0.25">
      <c r="A16" s="3">
        <v>5</v>
      </c>
      <c r="B16" s="3" t="s">
        <v>182</v>
      </c>
      <c r="C16" s="3" t="s">
        <v>165</v>
      </c>
      <c r="D16" s="3">
        <v>45.9</v>
      </c>
      <c r="E16" s="5">
        <f>ROUND(790/2.7,2)</f>
        <v>292.58999999999997</v>
      </c>
      <c r="F16" s="5">
        <f>790/2.7</f>
        <v>292.59259259259255</v>
      </c>
      <c r="G16" s="5">
        <f>760/2.7</f>
        <v>281.48148148148147</v>
      </c>
      <c r="H16" s="6">
        <f t="shared" si="1"/>
        <v>288.89</v>
      </c>
      <c r="I16" s="6">
        <f t="shared" si="2"/>
        <v>6.4142551611996659</v>
      </c>
      <c r="J16" s="6">
        <f t="shared" si="0"/>
        <v>2.2203105546054434</v>
      </c>
      <c r="K16" s="6">
        <f t="shared" si="3"/>
        <v>13260.050999999999</v>
      </c>
      <c r="L16" s="7"/>
      <c r="M16" s="8"/>
      <c r="N16" s="130"/>
    </row>
    <row r="17" spans="1:14" ht="26.25" customHeight="1" x14ac:dyDescent="0.25">
      <c r="A17" s="3">
        <v>6</v>
      </c>
      <c r="B17" s="3" t="s">
        <v>183</v>
      </c>
      <c r="C17" s="3" t="s">
        <v>165</v>
      </c>
      <c r="D17" s="3">
        <v>18.899999999999999</v>
      </c>
      <c r="E17" s="5">
        <f>ROUND(945/2.7,2)</f>
        <v>350</v>
      </c>
      <c r="F17" s="5">
        <f>790/2.7</f>
        <v>292.59259259259255</v>
      </c>
      <c r="G17" s="5">
        <f>792/2.7</f>
        <v>293.33333333333331</v>
      </c>
      <c r="H17" s="6">
        <f t="shared" si="1"/>
        <v>311.98</v>
      </c>
      <c r="I17" s="6">
        <f t="shared" si="2"/>
        <v>32.932431915655542</v>
      </c>
      <c r="J17" s="6">
        <f t="shared" si="0"/>
        <v>10.555943302665408</v>
      </c>
      <c r="K17" s="6">
        <f t="shared" si="3"/>
        <v>5896.4219999999996</v>
      </c>
      <c r="L17" s="7"/>
      <c r="M17" s="8"/>
      <c r="N17" s="130"/>
    </row>
    <row r="18" spans="1:14" ht="26.25" customHeight="1" x14ac:dyDescent="0.25">
      <c r="A18" s="3">
        <v>7</v>
      </c>
      <c r="B18" s="3" t="s">
        <v>184</v>
      </c>
      <c r="C18" s="3" t="s">
        <v>165</v>
      </c>
      <c r="D18" s="3">
        <v>43.2</v>
      </c>
      <c r="E18" s="5">
        <f>ROUND(695/2.7,2)</f>
        <v>257.41000000000003</v>
      </c>
      <c r="F18" s="5">
        <f>1780/6</f>
        <v>296.66666666666669</v>
      </c>
      <c r="G18" s="5">
        <f>756/2.7</f>
        <v>280</v>
      </c>
      <c r="H18" s="6">
        <f t="shared" si="1"/>
        <v>278.02999999999997</v>
      </c>
      <c r="I18" s="6">
        <f t="shared" si="2"/>
        <v>19.702672971508765</v>
      </c>
      <c r="J18" s="6">
        <f t="shared" si="0"/>
        <v>7.0865277025892057</v>
      </c>
      <c r="K18" s="6">
        <f t="shared" si="3"/>
        <v>12010.895999999999</v>
      </c>
      <c r="L18" s="7"/>
      <c r="M18" s="8"/>
      <c r="N18" s="130"/>
    </row>
    <row r="19" spans="1:14" ht="26.25" customHeight="1" x14ac:dyDescent="0.25">
      <c r="A19" s="3">
        <v>8</v>
      </c>
      <c r="B19" s="3" t="s">
        <v>179</v>
      </c>
      <c r="C19" s="3" t="s">
        <v>186</v>
      </c>
      <c r="D19" s="3">
        <v>15</v>
      </c>
      <c r="E19" s="5">
        <f>90*2</f>
        <v>180</v>
      </c>
      <c r="F19" s="5">
        <f>665/5</f>
        <v>133</v>
      </c>
      <c r="G19" s="5">
        <f>672/5</f>
        <v>134.4</v>
      </c>
      <c r="H19" s="6">
        <f t="shared" si="1"/>
        <v>149.13</v>
      </c>
      <c r="I19" s="6">
        <f t="shared" si="2"/>
        <v>26.740481484072046</v>
      </c>
      <c r="J19" s="6">
        <f t="shared" si="0"/>
        <v>17.930987382868668</v>
      </c>
      <c r="K19" s="6">
        <f t="shared" si="3"/>
        <v>2236.9499999999998</v>
      </c>
      <c r="L19" s="7"/>
      <c r="M19" s="8"/>
      <c r="N19" s="130"/>
    </row>
    <row r="20" spans="1:14" ht="25.5" customHeight="1" x14ac:dyDescent="0.25">
      <c r="A20" s="219" t="s">
        <v>16</v>
      </c>
      <c r="B20" s="220"/>
      <c r="C20" s="220"/>
      <c r="D20" s="220"/>
      <c r="E20" s="220"/>
      <c r="F20" s="220"/>
      <c r="G20" s="220"/>
      <c r="H20" s="220"/>
      <c r="I20" s="220"/>
      <c r="J20" s="221"/>
      <c r="K20" s="10">
        <f>SUM(K12:K19)</f>
        <v>462740.94700000004</v>
      </c>
      <c r="M20" s="11"/>
      <c r="N20" s="12"/>
    </row>
    <row r="21" spans="1:14" ht="15" customHeight="1" x14ac:dyDescent="0.25">
      <c r="A21" s="13"/>
      <c r="C21" s="13"/>
      <c r="D21" s="13"/>
      <c r="E21" s="13"/>
      <c r="F21" s="13"/>
      <c r="G21" s="13"/>
      <c r="H21" s="13"/>
      <c r="I21" s="13"/>
      <c r="J21" s="13"/>
      <c r="K21" s="13"/>
      <c r="L21" s="14"/>
      <c r="N21" s="7"/>
    </row>
    <row r="22" spans="1:14" ht="57.75" customHeight="1" x14ac:dyDescent="0.25">
      <c r="A22" s="218" t="s">
        <v>166</v>
      </c>
      <c r="B22" s="218"/>
      <c r="C22" s="218"/>
      <c r="D22" s="218"/>
      <c r="E22" s="218"/>
      <c r="F22" s="218"/>
      <c r="G22" s="218"/>
      <c r="H22" s="218"/>
      <c r="I22" s="218"/>
      <c r="J22" s="218"/>
      <c r="K22" s="218"/>
      <c r="L22" s="131"/>
      <c r="N22" s="7"/>
    </row>
    <row r="23" spans="1:14" ht="23.25" customHeight="1" x14ac:dyDescent="0.25">
      <c r="A23" s="216"/>
      <c r="B23" s="216"/>
      <c r="C23" s="216"/>
      <c r="D23" s="216"/>
      <c r="E23" s="216"/>
      <c r="F23" s="216"/>
      <c r="G23" s="216"/>
      <c r="H23" s="216"/>
      <c r="I23" s="216"/>
      <c r="J23" s="216"/>
      <c r="K23" s="216"/>
      <c r="L23" s="132"/>
      <c r="N23" s="7"/>
    </row>
    <row r="24" spans="1:14" s="18" customFormat="1" ht="18.75" customHeight="1" x14ac:dyDescent="0.3">
      <c r="A24" s="132"/>
      <c r="B24" s="16" t="s">
        <v>18</v>
      </c>
      <c r="C24" s="132"/>
      <c r="D24" s="132"/>
      <c r="E24" s="132"/>
      <c r="F24" s="132"/>
      <c r="G24" s="132"/>
      <c r="H24" s="17"/>
      <c r="I24" s="132"/>
      <c r="K24" s="19"/>
      <c r="L24" s="20"/>
    </row>
    <row r="25" spans="1:14" ht="38.25" customHeight="1" x14ac:dyDescent="0.3">
      <c r="B25" s="21" t="s">
        <v>19</v>
      </c>
      <c r="C25" s="21"/>
      <c r="E25" s="8"/>
      <c r="F25" s="8"/>
      <c r="G25" s="8"/>
      <c r="H25" s="22"/>
    </row>
    <row r="26" spans="1:14" ht="21" customHeight="1" x14ac:dyDescent="0.3">
      <c r="B26" s="23" t="s">
        <v>36</v>
      </c>
      <c r="C26" s="24"/>
      <c r="H26" s="7"/>
    </row>
    <row r="27" spans="1:14" ht="15" customHeight="1" x14ac:dyDescent="0.25">
      <c r="B27" s="25"/>
    </row>
    <row r="28" spans="1:14" ht="38.25" customHeight="1" x14ac:dyDescent="0.3">
      <c r="B28" s="21" t="s">
        <v>21</v>
      </c>
      <c r="C28" s="21"/>
    </row>
    <row r="29" spans="1:14" ht="21.75" customHeight="1" x14ac:dyDescent="0.3">
      <c r="B29" s="23" t="s">
        <v>22</v>
      </c>
      <c r="C29" s="24"/>
    </row>
    <row r="30" spans="1:14" ht="28.5" customHeight="1" x14ac:dyDescent="0.25"/>
    <row r="31" spans="1:14" ht="20.25" x14ac:dyDescent="0.25">
      <c r="B31" s="35" t="s">
        <v>35</v>
      </c>
      <c r="C31" s="26"/>
      <c r="I31" s="2"/>
      <c r="J31" s="2"/>
      <c r="K31" s="2"/>
    </row>
    <row r="32" spans="1:14" ht="60" customHeight="1" x14ac:dyDescent="0.3">
      <c r="B32" s="21" t="s">
        <v>170</v>
      </c>
      <c r="C32" s="21"/>
      <c r="I32" s="27"/>
      <c r="J32" s="27"/>
      <c r="K32" s="27"/>
    </row>
    <row r="33" spans="2:12" ht="19.5" customHeight="1" x14ac:dyDescent="0.3">
      <c r="B33" s="23" t="s">
        <v>137</v>
      </c>
      <c r="C33" s="24"/>
    </row>
    <row r="34" spans="2:12" ht="17.25" customHeight="1" x14ac:dyDescent="0.25"/>
    <row r="35" spans="2:12" x14ac:dyDescent="0.25">
      <c r="B35" s="212" t="s">
        <v>25</v>
      </c>
      <c r="C35" s="213"/>
      <c r="I35" s="222" t="s">
        <v>24</v>
      </c>
      <c r="J35" s="222"/>
      <c r="K35" s="222"/>
      <c r="L35" s="222"/>
    </row>
    <row r="36" spans="2:12" ht="22.5" customHeight="1" x14ac:dyDescent="0.25">
      <c r="B36" s="213"/>
      <c r="C36" s="213"/>
      <c r="H36" s="29"/>
      <c r="I36" s="18"/>
      <c r="J36" s="36"/>
      <c r="K36" s="36"/>
      <c r="L36" s="36">
        <f ca="1">TODAY()</f>
        <v>46188</v>
      </c>
    </row>
    <row r="37" spans="2:12" ht="22.5" customHeight="1" x14ac:dyDescent="0.3">
      <c r="B37" s="69" t="s">
        <v>91</v>
      </c>
      <c r="C37" s="24"/>
      <c r="I37" s="37"/>
      <c r="J37" s="37"/>
      <c r="K37" s="37"/>
      <c r="L37" s="38" t="s">
        <v>26</v>
      </c>
    </row>
  </sheetData>
  <mergeCells count="9">
    <mergeCell ref="A23:K23"/>
    <mergeCell ref="B35:C36"/>
    <mergeCell ref="I35:L35"/>
    <mergeCell ref="A1:K1"/>
    <mergeCell ref="A3:K3"/>
    <mergeCell ref="A6:K6"/>
    <mergeCell ref="A9:K9"/>
    <mergeCell ref="A20:J20"/>
    <mergeCell ref="A22:K22"/>
  </mergeCells>
  <pageMargins left="0.7" right="0.7" top="0.75" bottom="0.75" header="0.3" footer="0.3"/>
  <pageSetup paperSize="9" scale="57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N29"/>
  <sheetViews>
    <sheetView topLeftCell="A4" zoomScale="80" zoomScaleNormal="80" workbookViewId="0">
      <selection activeCell="A13" sqref="A13:J13"/>
    </sheetView>
  </sheetViews>
  <sheetFormatPr defaultRowHeight="15.75" x14ac:dyDescent="0.25"/>
  <cols>
    <col min="1" max="1" width="5.7109375" style="1" customWidth="1"/>
    <col min="2" max="2" width="38.7109375" style="1" customWidth="1"/>
    <col min="3" max="3" width="7.85546875" style="1" customWidth="1"/>
    <col min="4" max="4" width="9.28515625" style="1" customWidth="1"/>
    <col min="5" max="6" width="26.7109375" style="1" customWidth="1"/>
    <col min="7" max="7" width="28.140625" style="1" customWidth="1"/>
    <col min="8" max="8" width="17.140625" style="1" customWidth="1"/>
    <col min="9" max="9" width="16.140625" style="1" customWidth="1"/>
    <col min="10" max="10" width="15.5703125" style="1" customWidth="1"/>
    <col min="11" max="11" width="20.140625" style="1" customWidth="1"/>
    <col min="12" max="12" width="18.140625" style="1" customWidth="1"/>
    <col min="13" max="13" width="21.140625" style="1" customWidth="1"/>
    <col min="14" max="14" width="13.42578125" style="1" customWidth="1"/>
    <col min="15" max="203" width="9.140625" style="1"/>
    <col min="204" max="204" width="3.85546875" style="1" customWidth="1"/>
    <col min="205" max="205" width="19.85546875" style="1" customWidth="1"/>
    <col min="206" max="206" width="6.5703125" style="1" customWidth="1"/>
    <col min="207" max="207" width="7.5703125" style="1" bestFit="1" customWidth="1"/>
    <col min="208" max="212" width="13.28515625" style="1" customWidth="1"/>
    <col min="213" max="213" width="14.5703125" style="1" customWidth="1"/>
    <col min="214" max="214" width="14.85546875" style="1" customWidth="1"/>
    <col min="215" max="215" width="13.7109375" style="1" bestFit="1" customWidth="1"/>
    <col min="216" max="216" width="15.7109375" style="1" bestFit="1" customWidth="1"/>
    <col min="217" max="217" width="10.5703125" style="1" customWidth="1"/>
    <col min="218" max="218" width="8" style="1" customWidth="1"/>
    <col min="219" max="455" width="9.140625" style="1"/>
    <col min="456" max="456" width="3.85546875" style="1" customWidth="1"/>
    <col min="457" max="457" width="19.85546875" style="1" customWidth="1"/>
    <col min="458" max="458" width="6.5703125" style="1" customWidth="1"/>
    <col min="459" max="459" width="7.5703125" style="1" bestFit="1" customWidth="1"/>
    <col min="460" max="464" width="13.28515625" style="1" customWidth="1"/>
    <col min="465" max="465" width="14.5703125" style="1" customWidth="1"/>
    <col min="466" max="466" width="14.85546875" style="1" customWidth="1"/>
    <col min="467" max="467" width="13.7109375" style="1" bestFit="1" customWidth="1"/>
    <col min="468" max="468" width="15.7109375" style="1" bestFit="1" customWidth="1"/>
    <col min="469" max="469" width="10.5703125" style="1" customWidth="1"/>
    <col min="470" max="470" width="8" style="1" customWidth="1"/>
    <col min="471" max="711" width="9.140625" style="1"/>
    <col min="712" max="712" width="3.85546875" style="1" customWidth="1"/>
    <col min="713" max="713" width="19.85546875" style="1" customWidth="1"/>
    <col min="714" max="714" width="6.5703125" style="1" customWidth="1"/>
    <col min="715" max="715" width="7.5703125" style="1" bestFit="1" customWidth="1"/>
    <col min="716" max="720" width="13.28515625" style="1" customWidth="1"/>
    <col min="721" max="721" width="14.5703125" style="1" customWidth="1"/>
    <col min="722" max="722" width="14.85546875" style="1" customWidth="1"/>
    <col min="723" max="723" width="13.7109375" style="1" bestFit="1" customWidth="1"/>
    <col min="724" max="724" width="15.7109375" style="1" bestFit="1" customWidth="1"/>
    <col min="725" max="725" width="10.5703125" style="1" customWidth="1"/>
    <col min="726" max="726" width="8" style="1" customWidth="1"/>
    <col min="727" max="967" width="9.140625" style="1"/>
    <col min="968" max="968" width="3.85546875" style="1" customWidth="1"/>
    <col min="969" max="969" width="19.85546875" style="1" customWidth="1"/>
    <col min="970" max="970" width="6.5703125" style="1" customWidth="1"/>
    <col min="971" max="971" width="7.5703125" style="1" bestFit="1" customWidth="1"/>
    <col min="972" max="976" width="13.28515625" style="1" customWidth="1"/>
    <col min="977" max="977" width="14.5703125" style="1" customWidth="1"/>
    <col min="978" max="978" width="14.85546875" style="1" customWidth="1"/>
    <col min="979" max="979" width="13.7109375" style="1" bestFit="1" customWidth="1"/>
    <col min="980" max="980" width="15.7109375" style="1" bestFit="1" customWidth="1"/>
    <col min="981" max="981" width="10.5703125" style="1" customWidth="1"/>
    <col min="982" max="982" width="8" style="1" customWidth="1"/>
    <col min="983" max="1223" width="9.140625" style="1"/>
    <col min="1224" max="1224" width="3.85546875" style="1" customWidth="1"/>
    <col min="1225" max="1225" width="19.85546875" style="1" customWidth="1"/>
    <col min="1226" max="1226" width="6.5703125" style="1" customWidth="1"/>
    <col min="1227" max="1227" width="7.5703125" style="1" bestFit="1" customWidth="1"/>
    <col min="1228" max="1232" width="13.28515625" style="1" customWidth="1"/>
    <col min="1233" max="1233" width="14.5703125" style="1" customWidth="1"/>
    <col min="1234" max="1234" width="14.85546875" style="1" customWidth="1"/>
    <col min="1235" max="1235" width="13.7109375" style="1" bestFit="1" customWidth="1"/>
    <col min="1236" max="1236" width="15.7109375" style="1" bestFit="1" customWidth="1"/>
    <col min="1237" max="1237" width="10.5703125" style="1" customWidth="1"/>
    <col min="1238" max="1238" width="8" style="1" customWidth="1"/>
    <col min="1239" max="1479" width="9.140625" style="1"/>
    <col min="1480" max="1480" width="3.85546875" style="1" customWidth="1"/>
    <col min="1481" max="1481" width="19.85546875" style="1" customWidth="1"/>
    <col min="1482" max="1482" width="6.5703125" style="1" customWidth="1"/>
    <col min="1483" max="1483" width="7.5703125" style="1" bestFit="1" customWidth="1"/>
    <col min="1484" max="1488" width="13.28515625" style="1" customWidth="1"/>
    <col min="1489" max="1489" width="14.5703125" style="1" customWidth="1"/>
    <col min="1490" max="1490" width="14.85546875" style="1" customWidth="1"/>
    <col min="1491" max="1491" width="13.7109375" style="1" bestFit="1" customWidth="1"/>
    <col min="1492" max="1492" width="15.7109375" style="1" bestFit="1" customWidth="1"/>
    <col min="1493" max="1493" width="10.5703125" style="1" customWidth="1"/>
    <col min="1494" max="1494" width="8" style="1" customWidth="1"/>
    <col min="1495" max="1735" width="9.140625" style="1"/>
    <col min="1736" max="1736" width="3.85546875" style="1" customWidth="1"/>
    <col min="1737" max="1737" width="19.85546875" style="1" customWidth="1"/>
    <col min="1738" max="1738" width="6.5703125" style="1" customWidth="1"/>
    <col min="1739" max="1739" width="7.5703125" style="1" bestFit="1" customWidth="1"/>
    <col min="1740" max="1744" width="13.28515625" style="1" customWidth="1"/>
    <col min="1745" max="1745" width="14.5703125" style="1" customWidth="1"/>
    <col min="1746" max="1746" width="14.85546875" style="1" customWidth="1"/>
    <col min="1747" max="1747" width="13.7109375" style="1" bestFit="1" customWidth="1"/>
    <col min="1748" max="1748" width="15.7109375" style="1" bestFit="1" customWidth="1"/>
    <col min="1749" max="1749" width="10.5703125" style="1" customWidth="1"/>
    <col min="1750" max="1750" width="8" style="1" customWidth="1"/>
    <col min="1751" max="1991" width="9.140625" style="1"/>
    <col min="1992" max="1992" width="3.85546875" style="1" customWidth="1"/>
    <col min="1993" max="1993" width="19.85546875" style="1" customWidth="1"/>
    <col min="1994" max="1994" width="6.5703125" style="1" customWidth="1"/>
    <col min="1995" max="1995" width="7.5703125" style="1" bestFit="1" customWidth="1"/>
    <col min="1996" max="2000" width="13.28515625" style="1" customWidth="1"/>
    <col min="2001" max="2001" width="14.5703125" style="1" customWidth="1"/>
    <col min="2002" max="2002" width="14.85546875" style="1" customWidth="1"/>
    <col min="2003" max="2003" width="13.7109375" style="1" bestFit="1" customWidth="1"/>
    <col min="2004" max="2004" width="15.7109375" style="1" bestFit="1" customWidth="1"/>
    <col min="2005" max="2005" width="10.5703125" style="1" customWidth="1"/>
    <col min="2006" max="2006" width="8" style="1" customWidth="1"/>
    <col min="2007" max="2247" width="9.140625" style="1"/>
    <col min="2248" max="2248" width="3.85546875" style="1" customWidth="1"/>
    <col min="2249" max="2249" width="19.85546875" style="1" customWidth="1"/>
    <col min="2250" max="2250" width="6.5703125" style="1" customWidth="1"/>
    <col min="2251" max="2251" width="7.5703125" style="1" bestFit="1" customWidth="1"/>
    <col min="2252" max="2256" width="13.28515625" style="1" customWidth="1"/>
    <col min="2257" max="2257" width="14.5703125" style="1" customWidth="1"/>
    <col min="2258" max="2258" width="14.85546875" style="1" customWidth="1"/>
    <col min="2259" max="2259" width="13.7109375" style="1" bestFit="1" customWidth="1"/>
    <col min="2260" max="2260" width="15.7109375" style="1" bestFit="1" customWidth="1"/>
    <col min="2261" max="2261" width="10.5703125" style="1" customWidth="1"/>
    <col min="2262" max="2262" width="8" style="1" customWidth="1"/>
    <col min="2263" max="2503" width="9.140625" style="1"/>
    <col min="2504" max="2504" width="3.85546875" style="1" customWidth="1"/>
    <col min="2505" max="2505" width="19.85546875" style="1" customWidth="1"/>
    <col min="2506" max="2506" width="6.5703125" style="1" customWidth="1"/>
    <col min="2507" max="2507" width="7.5703125" style="1" bestFit="1" customWidth="1"/>
    <col min="2508" max="2512" width="13.28515625" style="1" customWidth="1"/>
    <col min="2513" max="2513" width="14.5703125" style="1" customWidth="1"/>
    <col min="2514" max="2514" width="14.85546875" style="1" customWidth="1"/>
    <col min="2515" max="2515" width="13.7109375" style="1" bestFit="1" customWidth="1"/>
    <col min="2516" max="2516" width="15.7109375" style="1" bestFit="1" customWidth="1"/>
    <col min="2517" max="2517" width="10.5703125" style="1" customWidth="1"/>
    <col min="2518" max="2518" width="8" style="1" customWidth="1"/>
    <col min="2519" max="2759" width="9.140625" style="1"/>
    <col min="2760" max="2760" width="3.85546875" style="1" customWidth="1"/>
    <col min="2761" max="2761" width="19.85546875" style="1" customWidth="1"/>
    <col min="2762" max="2762" width="6.5703125" style="1" customWidth="1"/>
    <col min="2763" max="2763" width="7.5703125" style="1" bestFit="1" customWidth="1"/>
    <col min="2764" max="2768" width="13.28515625" style="1" customWidth="1"/>
    <col min="2769" max="2769" width="14.5703125" style="1" customWidth="1"/>
    <col min="2770" max="2770" width="14.85546875" style="1" customWidth="1"/>
    <col min="2771" max="2771" width="13.7109375" style="1" bestFit="1" customWidth="1"/>
    <col min="2772" max="2772" width="15.7109375" style="1" bestFit="1" customWidth="1"/>
    <col min="2773" max="2773" width="10.5703125" style="1" customWidth="1"/>
    <col min="2774" max="2774" width="8" style="1" customWidth="1"/>
    <col min="2775" max="3015" width="9.140625" style="1"/>
    <col min="3016" max="3016" width="3.85546875" style="1" customWidth="1"/>
    <col min="3017" max="3017" width="19.85546875" style="1" customWidth="1"/>
    <col min="3018" max="3018" width="6.5703125" style="1" customWidth="1"/>
    <col min="3019" max="3019" width="7.5703125" style="1" bestFit="1" customWidth="1"/>
    <col min="3020" max="3024" width="13.28515625" style="1" customWidth="1"/>
    <col min="3025" max="3025" width="14.5703125" style="1" customWidth="1"/>
    <col min="3026" max="3026" width="14.85546875" style="1" customWidth="1"/>
    <col min="3027" max="3027" width="13.7109375" style="1" bestFit="1" customWidth="1"/>
    <col min="3028" max="3028" width="15.7109375" style="1" bestFit="1" customWidth="1"/>
    <col min="3029" max="3029" width="10.5703125" style="1" customWidth="1"/>
    <col min="3030" max="3030" width="8" style="1" customWidth="1"/>
    <col min="3031" max="3271" width="9.140625" style="1"/>
    <col min="3272" max="3272" width="3.85546875" style="1" customWidth="1"/>
    <col min="3273" max="3273" width="19.85546875" style="1" customWidth="1"/>
    <col min="3274" max="3274" width="6.5703125" style="1" customWidth="1"/>
    <col min="3275" max="3275" width="7.5703125" style="1" bestFit="1" customWidth="1"/>
    <col min="3276" max="3280" width="13.28515625" style="1" customWidth="1"/>
    <col min="3281" max="3281" width="14.5703125" style="1" customWidth="1"/>
    <col min="3282" max="3282" width="14.85546875" style="1" customWidth="1"/>
    <col min="3283" max="3283" width="13.7109375" style="1" bestFit="1" customWidth="1"/>
    <col min="3284" max="3284" width="15.7109375" style="1" bestFit="1" customWidth="1"/>
    <col min="3285" max="3285" width="10.5703125" style="1" customWidth="1"/>
    <col min="3286" max="3286" width="8" style="1" customWidth="1"/>
    <col min="3287" max="3527" width="9.140625" style="1"/>
    <col min="3528" max="3528" width="3.85546875" style="1" customWidth="1"/>
    <col min="3529" max="3529" width="19.85546875" style="1" customWidth="1"/>
    <col min="3530" max="3530" width="6.5703125" style="1" customWidth="1"/>
    <col min="3531" max="3531" width="7.5703125" style="1" bestFit="1" customWidth="1"/>
    <col min="3532" max="3536" width="13.28515625" style="1" customWidth="1"/>
    <col min="3537" max="3537" width="14.5703125" style="1" customWidth="1"/>
    <col min="3538" max="3538" width="14.85546875" style="1" customWidth="1"/>
    <col min="3539" max="3539" width="13.7109375" style="1" bestFit="1" customWidth="1"/>
    <col min="3540" max="3540" width="15.7109375" style="1" bestFit="1" customWidth="1"/>
    <col min="3541" max="3541" width="10.5703125" style="1" customWidth="1"/>
    <col min="3542" max="3542" width="8" style="1" customWidth="1"/>
    <col min="3543" max="3783" width="9.140625" style="1"/>
    <col min="3784" max="3784" width="3.85546875" style="1" customWidth="1"/>
    <col min="3785" max="3785" width="19.85546875" style="1" customWidth="1"/>
    <col min="3786" max="3786" width="6.5703125" style="1" customWidth="1"/>
    <col min="3787" max="3787" width="7.5703125" style="1" bestFit="1" customWidth="1"/>
    <col min="3788" max="3792" width="13.28515625" style="1" customWidth="1"/>
    <col min="3793" max="3793" width="14.5703125" style="1" customWidth="1"/>
    <col min="3794" max="3794" width="14.85546875" style="1" customWidth="1"/>
    <col min="3795" max="3795" width="13.7109375" style="1" bestFit="1" customWidth="1"/>
    <col min="3796" max="3796" width="15.7109375" style="1" bestFit="1" customWidth="1"/>
    <col min="3797" max="3797" width="10.5703125" style="1" customWidth="1"/>
    <col min="3798" max="3798" width="8" style="1" customWidth="1"/>
    <col min="3799" max="4039" width="9.140625" style="1"/>
    <col min="4040" max="4040" width="3.85546875" style="1" customWidth="1"/>
    <col min="4041" max="4041" width="19.85546875" style="1" customWidth="1"/>
    <col min="4042" max="4042" width="6.5703125" style="1" customWidth="1"/>
    <col min="4043" max="4043" width="7.5703125" style="1" bestFit="1" customWidth="1"/>
    <col min="4044" max="4048" width="13.28515625" style="1" customWidth="1"/>
    <col min="4049" max="4049" width="14.5703125" style="1" customWidth="1"/>
    <col min="4050" max="4050" width="14.85546875" style="1" customWidth="1"/>
    <col min="4051" max="4051" width="13.7109375" style="1" bestFit="1" customWidth="1"/>
    <col min="4052" max="4052" width="15.7109375" style="1" bestFit="1" customWidth="1"/>
    <col min="4053" max="4053" width="10.5703125" style="1" customWidth="1"/>
    <col min="4054" max="4054" width="8" style="1" customWidth="1"/>
    <col min="4055" max="4295" width="9.140625" style="1"/>
    <col min="4296" max="4296" width="3.85546875" style="1" customWidth="1"/>
    <col min="4297" max="4297" width="19.85546875" style="1" customWidth="1"/>
    <col min="4298" max="4298" width="6.5703125" style="1" customWidth="1"/>
    <col min="4299" max="4299" width="7.5703125" style="1" bestFit="1" customWidth="1"/>
    <col min="4300" max="4304" width="13.28515625" style="1" customWidth="1"/>
    <col min="4305" max="4305" width="14.5703125" style="1" customWidth="1"/>
    <col min="4306" max="4306" width="14.85546875" style="1" customWidth="1"/>
    <col min="4307" max="4307" width="13.7109375" style="1" bestFit="1" customWidth="1"/>
    <col min="4308" max="4308" width="15.7109375" style="1" bestFit="1" customWidth="1"/>
    <col min="4309" max="4309" width="10.5703125" style="1" customWidth="1"/>
    <col min="4310" max="4310" width="8" style="1" customWidth="1"/>
    <col min="4311" max="4551" width="9.140625" style="1"/>
    <col min="4552" max="4552" width="3.85546875" style="1" customWidth="1"/>
    <col min="4553" max="4553" width="19.85546875" style="1" customWidth="1"/>
    <col min="4554" max="4554" width="6.5703125" style="1" customWidth="1"/>
    <col min="4555" max="4555" width="7.5703125" style="1" bestFit="1" customWidth="1"/>
    <col min="4556" max="4560" width="13.28515625" style="1" customWidth="1"/>
    <col min="4561" max="4561" width="14.5703125" style="1" customWidth="1"/>
    <col min="4562" max="4562" width="14.85546875" style="1" customWidth="1"/>
    <col min="4563" max="4563" width="13.7109375" style="1" bestFit="1" customWidth="1"/>
    <col min="4564" max="4564" width="15.7109375" style="1" bestFit="1" customWidth="1"/>
    <col min="4565" max="4565" width="10.5703125" style="1" customWidth="1"/>
    <col min="4566" max="4566" width="8" style="1" customWidth="1"/>
    <col min="4567" max="4807" width="9.140625" style="1"/>
    <col min="4808" max="4808" width="3.85546875" style="1" customWidth="1"/>
    <col min="4809" max="4809" width="19.85546875" style="1" customWidth="1"/>
    <col min="4810" max="4810" width="6.5703125" style="1" customWidth="1"/>
    <col min="4811" max="4811" width="7.5703125" style="1" bestFit="1" customWidth="1"/>
    <col min="4812" max="4816" width="13.28515625" style="1" customWidth="1"/>
    <col min="4817" max="4817" width="14.5703125" style="1" customWidth="1"/>
    <col min="4818" max="4818" width="14.85546875" style="1" customWidth="1"/>
    <col min="4819" max="4819" width="13.7109375" style="1" bestFit="1" customWidth="1"/>
    <col min="4820" max="4820" width="15.7109375" style="1" bestFit="1" customWidth="1"/>
    <col min="4821" max="4821" width="10.5703125" style="1" customWidth="1"/>
    <col min="4822" max="4822" width="8" style="1" customWidth="1"/>
    <col min="4823" max="5063" width="9.140625" style="1"/>
    <col min="5064" max="5064" width="3.85546875" style="1" customWidth="1"/>
    <col min="5065" max="5065" width="19.85546875" style="1" customWidth="1"/>
    <col min="5066" max="5066" width="6.5703125" style="1" customWidth="1"/>
    <col min="5067" max="5067" width="7.5703125" style="1" bestFit="1" customWidth="1"/>
    <col min="5068" max="5072" width="13.28515625" style="1" customWidth="1"/>
    <col min="5073" max="5073" width="14.5703125" style="1" customWidth="1"/>
    <col min="5074" max="5074" width="14.85546875" style="1" customWidth="1"/>
    <col min="5075" max="5075" width="13.7109375" style="1" bestFit="1" customWidth="1"/>
    <col min="5076" max="5076" width="15.7109375" style="1" bestFit="1" customWidth="1"/>
    <col min="5077" max="5077" width="10.5703125" style="1" customWidth="1"/>
    <col min="5078" max="5078" width="8" style="1" customWidth="1"/>
    <col min="5079" max="5319" width="9.140625" style="1"/>
    <col min="5320" max="5320" width="3.85546875" style="1" customWidth="1"/>
    <col min="5321" max="5321" width="19.85546875" style="1" customWidth="1"/>
    <col min="5322" max="5322" width="6.5703125" style="1" customWidth="1"/>
    <col min="5323" max="5323" width="7.5703125" style="1" bestFit="1" customWidth="1"/>
    <col min="5324" max="5328" width="13.28515625" style="1" customWidth="1"/>
    <col min="5329" max="5329" width="14.5703125" style="1" customWidth="1"/>
    <col min="5330" max="5330" width="14.85546875" style="1" customWidth="1"/>
    <col min="5331" max="5331" width="13.7109375" style="1" bestFit="1" customWidth="1"/>
    <col min="5332" max="5332" width="15.7109375" style="1" bestFit="1" customWidth="1"/>
    <col min="5333" max="5333" width="10.5703125" style="1" customWidth="1"/>
    <col min="5334" max="5334" width="8" style="1" customWidth="1"/>
    <col min="5335" max="5575" width="9.140625" style="1"/>
    <col min="5576" max="5576" width="3.85546875" style="1" customWidth="1"/>
    <col min="5577" max="5577" width="19.85546875" style="1" customWidth="1"/>
    <col min="5578" max="5578" width="6.5703125" style="1" customWidth="1"/>
    <col min="5579" max="5579" width="7.5703125" style="1" bestFit="1" customWidth="1"/>
    <col min="5580" max="5584" width="13.28515625" style="1" customWidth="1"/>
    <col min="5585" max="5585" width="14.5703125" style="1" customWidth="1"/>
    <col min="5586" max="5586" width="14.85546875" style="1" customWidth="1"/>
    <col min="5587" max="5587" width="13.7109375" style="1" bestFit="1" customWidth="1"/>
    <col min="5588" max="5588" width="15.7109375" style="1" bestFit="1" customWidth="1"/>
    <col min="5589" max="5589" width="10.5703125" style="1" customWidth="1"/>
    <col min="5590" max="5590" width="8" style="1" customWidth="1"/>
    <col min="5591" max="5831" width="9.140625" style="1"/>
    <col min="5832" max="5832" width="3.85546875" style="1" customWidth="1"/>
    <col min="5833" max="5833" width="19.85546875" style="1" customWidth="1"/>
    <col min="5834" max="5834" width="6.5703125" style="1" customWidth="1"/>
    <col min="5835" max="5835" width="7.5703125" style="1" bestFit="1" customWidth="1"/>
    <col min="5836" max="5840" width="13.28515625" style="1" customWidth="1"/>
    <col min="5841" max="5841" width="14.5703125" style="1" customWidth="1"/>
    <col min="5842" max="5842" width="14.85546875" style="1" customWidth="1"/>
    <col min="5843" max="5843" width="13.7109375" style="1" bestFit="1" customWidth="1"/>
    <col min="5844" max="5844" width="15.7109375" style="1" bestFit="1" customWidth="1"/>
    <col min="5845" max="5845" width="10.5703125" style="1" customWidth="1"/>
    <col min="5846" max="5846" width="8" style="1" customWidth="1"/>
    <col min="5847" max="6087" width="9.140625" style="1"/>
    <col min="6088" max="6088" width="3.85546875" style="1" customWidth="1"/>
    <col min="6089" max="6089" width="19.85546875" style="1" customWidth="1"/>
    <col min="6090" max="6090" width="6.5703125" style="1" customWidth="1"/>
    <col min="6091" max="6091" width="7.5703125" style="1" bestFit="1" customWidth="1"/>
    <col min="6092" max="6096" width="13.28515625" style="1" customWidth="1"/>
    <col min="6097" max="6097" width="14.5703125" style="1" customWidth="1"/>
    <col min="6098" max="6098" width="14.85546875" style="1" customWidth="1"/>
    <col min="6099" max="6099" width="13.7109375" style="1" bestFit="1" customWidth="1"/>
    <col min="6100" max="6100" width="15.7109375" style="1" bestFit="1" customWidth="1"/>
    <col min="6101" max="6101" width="10.5703125" style="1" customWidth="1"/>
    <col min="6102" max="6102" width="8" style="1" customWidth="1"/>
    <col min="6103" max="6343" width="9.140625" style="1"/>
    <col min="6344" max="6344" width="3.85546875" style="1" customWidth="1"/>
    <col min="6345" max="6345" width="19.85546875" style="1" customWidth="1"/>
    <col min="6346" max="6346" width="6.5703125" style="1" customWidth="1"/>
    <col min="6347" max="6347" width="7.5703125" style="1" bestFit="1" customWidth="1"/>
    <col min="6348" max="6352" width="13.28515625" style="1" customWidth="1"/>
    <col min="6353" max="6353" width="14.5703125" style="1" customWidth="1"/>
    <col min="6354" max="6354" width="14.85546875" style="1" customWidth="1"/>
    <col min="6355" max="6355" width="13.7109375" style="1" bestFit="1" customWidth="1"/>
    <col min="6356" max="6356" width="15.7109375" style="1" bestFit="1" customWidth="1"/>
    <col min="6357" max="6357" width="10.5703125" style="1" customWidth="1"/>
    <col min="6358" max="6358" width="8" style="1" customWidth="1"/>
    <col min="6359" max="6599" width="9.140625" style="1"/>
    <col min="6600" max="6600" width="3.85546875" style="1" customWidth="1"/>
    <col min="6601" max="6601" width="19.85546875" style="1" customWidth="1"/>
    <col min="6602" max="6602" width="6.5703125" style="1" customWidth="1"/>
    <col min="6603" max="6603" width="7.5703125" style="1" bestFit="1" customWidth="1"/>
    <col min="6604" max="6608" width="13.28515625" style="1" customWidth="1"/>
    <col min="6609" max="6609" width="14.5703125" style="1" customWidth="1"/>
    <col min="6610" max="6610" width="14.85546875" style="1" customWidth="1"/>
    <col min="6611" max="6611" width="13.7109375" style="1" bestFit="1" customWidth="1"/>
    <col min="6612" max="6612" width="15.7109375" style="1" bestFit="1" customWidth="1"/>
    <col min="6613" max="6613" width="10.5703125" style="1" customWidth="1"/>
    <col min="6614" max="6614" width="8" style="1" customWidth="1"/>
    <col min="6615" max="6855" width="9.140625" style="1"/>
    <col min="6856" max="6856" width="3.85546875" style="1" customWidth="1"/>
    <col min="6857" max="6857" width="19.85546875" style="1" customWidth="1"/>
    <col min="6858" max="6858" width="6.5703125" style="1" customWidth="1"/>
    <col min="6859" max="6859" width="7.5703125" style="1" bestFit="1" customWidth="1"/>
    <col min="6860" max="6864" width="13.28515625" style="1" customWidth="1"/>
    <col min="6865" max="6865" width="14.5703125" style="1" customWidth="1"/>
    <col min="6866" max="6866" width="14.85546875" style="1" customWidth="1"/>
    <col min="6867" max="6867" width="13.7109375" style="1" bestFit="1" customWidth="1"/>
    <col min="6868" max="6868" width="15.7109375" style="1" bestFit="1" customWidth="1"/>
    <col min="6869" max="6869" width="10.5703125" style="1" customWidth="1"/>
    <col min="6870" max="6870" width="8" style="1" customWidth="1"/>
    <col min="6871" max="7111" width="9.140625" style="1"/>
    <col min="7112" max="7112" width="3.85546875" style="1" customWidth="1"/>
    <col min="7113" max="7113" width="19.85546875" style="1" customWidth="1"/>
    <col min="7114" max="7114" width="6.5703125" style="1" customWidth="1"/>
    <col min="7115" max="7115" width="7.5703125" style="1" bestFit="1" customWidth="1"/>
    <col min="7116" max="7120" width="13.28515625" style="1" customWidth="1"/>
    <col min="7121" max="7121" width="14.5703125" style="1" customWidth="1"/>
    <col min="7122" max="7122" width="14.85546875" style="1" customWidth="1"/>
    <col min="7123" max="7123" width="13.7109375" style="1" bestFit="1" customWidth="1"/>
    <col min="7124" max="7124" width="15.7109375" style="1" bestFit="1" customWidth="1"/>
    <col min="7125" max="7125" width="10.5703125" style="1" customWidth="1"/>
    <col min="7126" max="7126" width="8" style="1" customWidth="1"/>
    <col min="7127" max="7367" width="9.140625" style="1"/>
    <col min="7368" max="7368" width="3.85546875" style="1" customWidth="1"/>
    <col min="7369" max="7369" width="19.85546875" style="1" customWidth="1"/>
    <col min="7370" max="7370" width="6.5703125" style="1" customWidth="1"/>
    <col min="7371" max="7371" width="7.5703125" style="1" bestFit="1" customWidth="1"/>
    <col min="7372" max="7376" width="13.28515625" style="1" customWidth="1"/>
    <col min="7377" max="7377" width="14.5703125" style="1" customWidth="1"/>
    <col min="7378" max="7378" width="14.85546875" style="1" customWidth="1"/>
    <col min="7379" max="7379" width="13.7109375" style="1" bestFit="1" customWidth="1"/>
    <col min="7380" max="7380" width="15.7109375" style="1" bestFit="1" customWidth="1"/>
    <col min="7381" max="7381" width="10.5703125" style="1" customWidth="1"/>
    <col min="7382" max="7382" width="8" style="1" customWidth="1"/>
    <col min="7383" max="7623" width="9.140625" style="1"/>
    <col min="7624" max="7624" width="3.85546875" style="1" customWidth="1"/>
    <col min="7625" max="7625" width="19.85546875" style="1" customWidth="1"/>
    <col min="7626" max="7626" width="6.5703125" style="1" customWidth="1"/>
    <col min="7627" max="7627" width="7.5703125" style="1" bestFit="1" customWidth="1"/>
    <col min="7628" max="7632" width="13.28515625" style="1" customWidth="1"/>
    <col min="7633" max="7633" width="14.5703125" style="1" customWidth="1"/>
    <col min="7634" max="7634" width="14.85546875" style="1" customWidth="1"/>
    <col min="7635" max="7635" width="13.7109375" style="1" bestFit="1" customWidth="1"/>
    <col min="7636" max="7636" width="15.7109375" style="1" bestFit="1" customWidth="1"/>
    <col min="7637" max="7637" width="10.5703125" style="1" customWidth="1"/>
    <col min="7638" max="7638" width="8" style="1" customWidth="1"/>
    <col min="7639" max="7879" width="9.140625" style="1"/>
    <col min="7880" max="7880" width="3.85546875" style="1" customWidth="1"/>
    <col min="7881" max="7881" width="19.85546875" style="1" customWidth="1"/>
    <col min="7882" max="7882" width="6.5703125" style="1" customWidth="1"/>
    <col min="7883" max="7883" width="7.5703125" style="1" bestFit="1" customWidth="1"/>
    <col min="7884" max="7888" width="13.28515625" style="1" customWidth="1"/>
    <col min="7889" max="7889" width="14.5703125" style="1" customWidth="1"/>
    <col min="7890" max="7890" width="14.85546875" style="1" customWidth="1"/>
    <col min="7891" max="7891" width="13.7109375" style="1" bestFit="1" customWidth="1"/>
    <col min="7892" max="7892" width="15.7109375" style="1" bestFit="1" customWidth="1"/>
    <col min="7893" max="7893" width="10.5703125" style="1" customWidth="1"/>
    <col min="7894" max="7894" width="8" style="1" customWidth="1"/>
    <col min="7895" max="8135" width="9.140625" style="1"/>
    <col min="8136" max="8136" width="3.85546875" style="1" customWidth="1"/>
    <col min="8137" max="8137" width="19.85546875" style="1" customWidth="1"/>
    <col min="8138" max="8138" width="6.5703125" style="1" customWidth="1"/>
    <col min="8139" max="8139" width="7.5703125" style="1" bestFit="1" customWidth="1"/>
    <col min="8140" max="8144" width="13.28515625" style="1" customWidth="1"/>
    <col min="8145" max="8145" width="14.5703125" style="1" customWidth="1"/>
    <col min="8146" max="8146" width="14.85546875" style="1" customWidth="1"/>
    <col min="8147" max="8147" width="13.7109375" style="1" bestFit="1" customWidth="1"/>
    <col min="8148" max="8148" width="15.7109375" style="1" bestFit="1" customWidth="1"/>
    <col min="8149" max="8149" width="10.5703125" style="1" customWidth="1"/>
    <col min="8150" max="8150" width="8" style="1" customWidth="1"/>
    <col min="8151" max="8391" width="9.140625" style="1"/>
    <col min="8392" max="8392" width="3.85546875" style="1" customWidth="1"/>
    <col min="8393" max="8393" width="19.85546875" style="1" customWidth="1"/>
    <col min="8394" max="8394" width="6.5703125" style="1" customWidth="1"/>
    <col min="8395" max="8395" width="7.5703125" style="1" bestFit="1" customWidth="1"/>
    <col min="8396" max="8400" width="13.28515625" style="1" customWidth="1"/>
    <col min="8401" max="8401" width="14.5703125" style="1" customWidth="1"/>
    <col min="8402" max="8402" width="14.85546875" style="1" customWidth="1"/>
    <col min="8403" max="8403" width="13.7109375" style="1" bestFit="1" customWidth="1"/>
    <col min="8404" max="8404" width="15.7109375" style="1" bestFit="1" customWidth="1"/>
    <col min="8405" max="8405" width="10.5703125" style="1" customWidth="1"/>
    <col min="8406" max="8406" width="8" style="1" customWidth="1"/>
    <col min="8407" max="8647" width="9.140625" style="1"/>
    <col min="8648" max="8648" width="3.85546875" style="1" customWidth="1"/>
    <col min="8649" max="8649" width="19.85546875" style="1" customWidth="1"/>
    <col min="8650" max="8650" width="6.5703125" style="1" customWidth="1"/>
    <col min="8651" max="8651" width="7.5703125" style="1" bestFit="1" customWidth="1"/>
    <col min="8652" max="8656" width="13.28515625" style="1" customWidth="1"/>
    <col min="8657" max="8657" width="14.5703125" style="1" customWidth="1"/>
    <col min="8658" max="8658" width="14.85546875" style="1" customWidth="1"/>
    <col min="8659" max="8659" width="13.7109375" style="1" bestFit="1" customWidth="1"/>
    <col min="8660" max="8660" width="15.7109375" style="1" bestFit="1" customWidth="1"/>
    <col min="8661" max="8661" width="10.5703125" style="1" customWidth="1"/>
    <col min="8662" max="8662" width="8" style="1" customWidth="1"/>
    <col min="8663" max="8903" width="9.140625" style="1"/>
    <col min="8904" max="8904" width="3.85546875" style="1" customWidth="1"/>
    <col min="8905" max="8905" width="19.85546875" style="1" customWidth="1"/>
    <col min="8906" max="8906" width="6.5703125" style="1" customWidth="1"/>
    <col min="8907" max="8907" width="7.5703125" style="1" bestFit="1" customWidth="1"/>
    <col min="8908" max="8912" width="13.28515625" style="1" customWidth="1"/>
    <col min="8913" max="8913" width="14.5703125" style="1" customWidth="1"/>
    <col min="8914" max="8914" width="14.85546875" style="1" customWidth="1"/>
    <col min="8915" max="8915" width="13.7109375" style="1" bestFit="1" customWidth="1"/>
    <col min="8916" max="8916" width="15.7109375" style="1" bestFit="1" customWidth="1"/>
    <col min="8917" max="8917" width="10.5703125" style="1" customWidth="1"/>
    <col min="8918" max="8918" width="8" style="1" customWidth="1"/>
    <col min="8919" max="9159" width="9.140625" style="1"/>
    <col min="9160" max="9160" width="3.85546875" style="1" customWidth="1"/>
    <col min="9161" max="9161" width="19.85546875" style="1" customWidth="1"/>
    <col min="9162" max="9162" width="6.5703125" style="1" customWidth="1"/>
    <col min="9163" max="9163" width="7.5703125" style="1" bestFit="1" customWidth="1"/>
    <col min="9164" max="9168" width="13.28515625" style="1" customWidth="1"/>
    <col min="9169" max="9169" width="14.5703125" style="1" customWidth="1"/>
    <col min="9170" max="9170" width="14.85546875" style="1" customWidth="1"/>
    <col min="9171" max="9171" width="13.7109375" style="1" bestFit="1" customWidth="1"/>
    <col min="9172" max="9172" width="15.7109375" style="1" bestFit="1" customWidth="1"/>
    <col min="9173" max="9173" width="10.5703125" style="1" customWidth="1"/>
    <col min="9174" max="9174" width="8" style="1" customWidth="1"/>
    <col min="9175" max="9415" width="9.140625" style="1"/>
    <col min="9416" max="9416" width="3.85546875" style="1" customWidth="1"/>
    <col min="9417" max="9417" width="19.85546875" style="1" customWidth="1"/>
    <col min="9418" max="9418" width="6.5703125" style="1" customWidth="1"/>
    <col min="9419" max="9419" width="7.5703125" style="1" bestFit="1" customWidth="1"/>
    <col min="9420" max="9424" width="13.28515625" style="1" customWidth="1"/>
    <col min="9425" max="9425" width="14.5703125" style="1" customWidth="1"/>
    <col min="9426" max="9426" width="14.85546875" style="1" customWidth="1"/>
    <col min="9427" max="9427" width="13.7109375" style="1" bestFit="1" customWidth="1"/>
    <col min="9428" max="9428" width="15.7109375" style="1" bestFit="1" customWidth="1"/>
    <col min="9429" max="9429" width="10.5703125" style="1" customWidth="1"/>
    <col min="9430" max="9430" width="8" style="1" customWidth="1"/>
    <col min="9431" max="9671" width="9.140625" style="1"/>
    <col min="9672" max="9672" width="3.85546875" style="1" customWidth="1"/>
    <col min="9673" max="9673" width="19.85546875" style="1" customWidth="1"/>
    <col min="9674" max="9674" width="6.5703125" style="1" customWidth="1"/>
    <col min="9675" max="9675" width="7.5703125" style="1" bestFit="1" customWidth="1"/>
    <col min="9676" max="9680" width="13.28515625" style="1" customWidth="1"/>
    <col min="9681" max="9681" width="14.5703125" style="1" customWidth="1"/>
    <col min="9682" max="9682" width="14.85546875" style="1" customWidth="1"/>
    <col min="9683" max="9683" width="13.7109375" style="1" bestFit="1" customWidth="1"/>
    <col min="9684" max="9684" width="15.7109375" style="1" bestFit="1" customWidth="1"/>
    <col min="9685" max="9685" width="10.5703125" style="1" customWidth="1"/>
    <col min="9686" max="9686" width="8" style="1" customWidth="1"/>
    <col min="9687" max="9927" width="9.140625" style="1"/>
    <col min="9928" max="9928" width="3.85546875" style="1" customWidth="1"/>
    <col min="9929" max="9929" width="19.85546875" style="1" customWidth="1"/>
    <col min="9930" max="9930" width="6.5703125" style="1" customWidth="1"/>
    <col min="9931" max="9931" width="7.5703125" style="1" bestFit="1" customWidth="1"/>
    <col min="9932" max="9936" width="13.28515625" style="1" customWidth="1"/>
    <col min="9937" max="9937" width="14.5703125" style="1" customWidth="1"/>
    <col min="9938" max="9938" width="14.85546875" style="1" customWidth="1"/>
    <col min="9939" max="9939" width="13.7109375" style="1" bestFit="1" customWidth="1"/>
    <col min="9940" max="9940" width="15.7109375" style="1" bestFit="1" customWidth="1"/>
    <col min="9941" max="9941" width="10.5703125" style="1" customWidth="1"/>
    <col min="9942" max="9942" width="8" style="1" customWidth="1"/>
    <col min="9943" max="10183" width="9.140625" style="1"/>
    <col min="10184" max="10184" width="3.85546875" style="1" customWidth="1"/>
    <col min="10185" max="10185" width="19.85546875" style="1" customWidth="1"/>
    <col min="10186" max="10186" width="6.5703125" style="1" customWidth="1"/>
    <col min="10187" max="10187" width="7.5703125" style="1" bestFit="1" customWidth="1"/>
    <col min="10188" max="10192" width="13.28515625" style="1" customWidth="1"/>
    <col min="10193" max="10193" width="14.5703125" style="1" customWidth="1"/>
    <col min="10194" max="10194" width="14.85546875" style="1" customWidth="1"/>
    <col min="10195" max="10195" width="13.7109375" style="1" bestFit="1" customWidth="1"/>
    <col min="10196" max="10196" width="15.7109375" style="1" bestFit="1" customWidth="1"/>
    <col min="10197" max="10197" width="10.5703125" style="1" customWidth="1"/>
    <col min="10198" max="10198" width="8" style="1" customWidth="1"/>
    <col min="10199" max="10439" width="9.140625" style="1"/>
    <col min="10440" max="10440" width="3.85546875" style="1" customWidth="1"/>
    <col min="10441" max="10441" width="19.85546875" style="1" customWidth="1"/>
    <col min="10442" max="10442" width="6.5703125" style="1" customWidth="1"/>
    <col min="10443" max="10443" width="7.5703125" style="1" bestFit="1" customWidth="1"/>
    <col min="10444" max="10448" width="13.28515625" style="1" customWidth="1"/>
    <col min="10449" max="10449" width="14.5703125" style="1" customWidth="1"/>
    <col min="10450" max="10450" width="14.85546875" style="1" customWidth="1"/>
    <col min="10451" max="10451" width="13.7109375" style="1" bestFit="1" customWidth="1"/>
    <col min="10452" max="10452" width="15.7109375" style="1" bestFit="1" customWidth="1"/>
    <col min="10453" max="10453" width="10.5703125" style="1" customWidth="1"/>
    <col min="10454" max="10454" width="8" style="1" customWidth="1"/>
    <col min="10455" max="10695" width="9.140625" style="1"/>
    <col min="10696" max="10696" width="3.85546875" style="1" customWidth="1"/>
    <col min="10697" max="10697" width="19.85546875" style="1" customWidth="1"/>
    <col min="10698" max="10698" width="6.5703125" style="1" customWidth="1"/>
    <col min="10699" max="10699" width="7.5703125" style="1" bestFit="1" customWidth="1"/>
    <col min="10700" max="10704" width="13.28515625" style="1" customWidth="1"/>
    <col min="10705" max="10705" width="14.5703125" style="1" customWidth="1"/>
    <col min="10706" max="10706" width="14.85546875" style="1" customWidth="1"/>
    <col min="10707" max="10707" width="13.7109375" style="1" bestFit="1" customWidth="1"/>
    <col min="10708" max="10708" width="15.7109375" style="1" bestFit="1" customWidth="1"/>
    <col min="10709" max="10709" width="10.5703125" style="1" customWidth="1"/>
    <col min="10710" max="10710" width="8" style="1" customWidth="1"/>
    <col min="10711" max="10951" width="9.140625" style="1"/>
    <col min="10952" max="10952" width="3.85546875" style="1" customWidth="1"/>
    <col min="10953" max="10953" width="19.85546875" style="1" customWidth="1"/>
    <col min="10954" max="10954" width="6.5703125" style="1" customWidth="1"/>
    <col min="10955" max="10955" width="7.5703125" style="1" bestFit="1" customWidth="1"/>
    <col min="10956" max="10960" width="13.28515625" style="1" customWidth="1"/>
    <col min="10961" max="10961" width="14.5703125" style="1" customWidth="1"/>
    <col min="10962" max="10962" width="14.85546875" style="1" customWidth="1"/>
    <col min="10963" max="10963" width="13.7109375" style="1" bestFit="1" customWidth="1"/>
    <col min="10964" max="10964" width="15.7109375" style="1" bestFit="1" customWidth="1"/>
    <col min="10965" max="10965" width="10.5703125" style="1" customWidth="1"/>
    <col min="10966" max="10966" width="8" style="1" customWidth="1"/>
    <col min="10967" max="11207" width="9.140625" style="1"/>
    <col min="11208" max="11208" width="3.85546875" style="1" customWidth="1"/>
    <col min="11209" max="11209" width="19.85546875" style="1" customWidth="1"/>
    <col min="11210" max="11210" width="6.5703125" style="1" customWidth="1"/>
    <col min="11211" max="11211" width="7.5703125" style="1" bestFit="1" customWidth="1"/>
    <col min="11212" max="11216" width="13.28515625" style="1" customWidth="1"/>
    <col min="11217" max="11217" width="14.5703125" style="1" customWidth="1"/>
    <col min="11218" max="11218" width="14.85546875" style="1" customWidth="1"/>
    <col min="11219" max="11219" width="13.7109375" style="1" bestFit="1" customWidth="1"/>
    <col min="11220" max="11220" width="15.7109375" style="1" bestFit="1" customWidth="1"/>
    <col min="11221" max="11221" width="10.5703125" style="1" customWidth="1"/>
    <col min="11222" max="11222" width="8" style="1" customWidth="1"/>
    <col min="11223" max="11463" width="9.140625" style="1"/>
    <col min="11464" max="11464" width="3.85546875" style="1" customWidth="1"/>
    <col min="11465" max="11465" width="19.85546875" style="1" customWidth="1"/>
    <col min="11466" max="11466" width="6.5703125" style="1" customWidth="1"/>
    <col min="11467" max="11467" width="7.5703125" style="1" bestFit="1" customWidth="1"/>
    <col min="11468" max="11472" width="13.28515625" style="1" customWidth="1"/>
    <col min="11473" max="11473" width="14.5703125" style="1" customWidth="1"/>
    <col min="11474" max="11474" width="14.85546875" style="1" customWidth="1"/>
    <col min="11475" max="11475" width="13.7109375" style="1" bestFit="1" customWidth="1"/>
    <col min="11476" max="11476" width="15.7109375" style="1" bestFit="1" customWidth="1"/>
    <col min="11477" max="11477" width="10.5703125" style="1" customWidth="1"/>
    <col min="11478" max="11478" width="8" style="1" customWidth="1"/>
    <col min="11479" max="11719" width="9.140625" style="1"/>
    <col min="11720" max="11720" width="3.85546875" style="1" customWidth="1"/>
    <col min="11721" max="11721" width="19.85546875" style="1" customWidth="1"/>
    <col min="11722" max="11722" width="6.5703125" style="1" customWidth="1"/>
    <col min="11723" max="11723" width="7.5703125" style="1" bestFit="1" customWidth="1"/>
    <col min="11724" max="11728" width="13.28515625" style="1" customWidth="1"/>
    <col min="11729" max="11729" width="14.5703125" style="1" customWidth="1"/>
    <col min="11730" max="11730" width="14.85546875" style="1" customWidth="1"/>
    <col min="11731" max="11731" width="13.7109375" style="1" bestFit="1" customWidth="1"/>
    <col min="11732" max="11732" width="15.7109375" style="1" bestFit="1" customWidth="1"/>
    <col min="11733" max="11733" width="10.5703125" style="1" customWidth="1"/>
    <col min="11734" max="11734" width="8" style="1" customWidth="1"/>
    <col min="11735" max="11975" width="9.140625" style="1"/>
    <col min="11976" max="11976" width="3.85546875" style="1" customWidth="1"/>
    <col min="11977" max="11977" width="19.85546875" style="1" customWidth="1"/>
    <col min="11978" max="11978" width="6.5703125" style="1" customWidth="1"/>
    <col min="11979" max="11979" width="7.5703125" style="1" bestFit="1" customWidth="1"/>
    <col min="11980" max="11984" width="13.28515625" style="1" customWidth="1"/>
    <col min="11985" max="11985" width="14.5703125" style="1" customWidth="1"/>
    <col min="11986" max="11986" width="14.85546875" style="1" customWidth="1"/>
    <col min="11987" max="11987" width="13.7109375" style="1" bestFit="1" customWidth="1"/>
    <col min="11988" max="11988" width="15.7109375" style="1" bestFit="1" customWidth="1"/>
    <col min="11989" max="11989" width="10.5703125" style="1" customWidth="1"/>
    <col min="11990" max="11990" width="8" style="1" customWidth="1"/>
    <col min="11991" max="12231" width="9.140625" style="1"/>
    <col min="12232" max="12232" width="3.85546875" style="1" customWidth="1"/>
    <col min="12233" max="12233" width="19.85546875" style="1" customWidth="1"/>
    <col min="12234" max="12234" width="6.5703125" style="1" customWidth="1"/>
    <col min="12235" max="12235" width="7.5703125" style="1" bestFit="1" customWidth="1"/>
    <col min="12236" max="12240" width="13.28515625" style="1" customWidth="1"/>
    <col min="12241" max="12241" width="14.5703125" style="1" customWidth="1"/>
    <col min="12242" max="12242" width="14.85546875" style="1" customWidth="1"/>
    <col min="12243" max="12243" width="13.7109375" style="1" bestFit="1" customWidth="1"/>
    <col min="12244" max="12244" width="15.7109375" style="1" bestFit="1" customWidth="1"/>
    <col min="12245" max="12245" width="10.5703125" style="1" customWidth="1"/>
    <col min="12246" max="12246" width="8" style="1" customWidth="1"/>
    <col min="12247" max="12487" width="9.140625" style="1"/>
    <col min="12488" max="12488" width="3.85546875" style="1" customWidth="1"/>
    <col min="12489" max="12489" width="19.85546875" style="1" customWidth="1"/>
    <col min="12490" max="12490" width="6.5703125" style="1" customWidth="1"/>
    <col min="12491" max="12491" width="7.5703125" style="1" bestFit="1" customWidth="1"/>
    <col min="12492" max="12496" width="13.28515625" style="1" customWidth="1"/>
    <col min="12497" max="12497" width="14.5703125" style="1" customWidth="1"/>
    <col min="12498" max="12498" width="14.85546875" style="1" customWidth="1"/>
    <col min="12499" max="12499" width="13.7109375" style="1" bestFit="1" customWidth="1"/>
    <col min="12500" max="12500" width="15.7109375" style="1" bestFit="1" customWidth="1"/>
    <col min="12501" max="12501" width="10.5703125" style="1" customWidth="1"/>
    <col min="12502" max="12502" width="8" style="1" customWidth="1"/>
    <col min="12503" max="12743" width="9.140625" style="1"/>
    <col min="12744" max="12744" width="3.85546875" style="1" customWidth="1"/>
    <col min="12745" max="12745" width="19.85546875" style="1" customWidth="1"/>
    <col min="12746" max="12746" width="6.5703125" style="1" customWidth="1"/>
    <col min="12747" max="12747" width="7.5703125" style="1" bestFit="1" customWidth="1"/>
    <col min="12748" max="12752" width="13.28515625" style="1" customWidth="1"/>
    <col min="12753" max="12753" width="14.5703125" style="1" customWidth="1"/>
    <col min="12754" max="12754" width="14.85546875" style="1" customWidth="1"/>
    <col min="12755" max="12755" width="13.7109375" style="1" bestFit="1" customWidth="1"/>
    <col min="12756" max="12756" width="15.7109375" style="1" bestFit="1" customWidth="1"/>
    <col min="12757" max="12757" width="10.5703125" style="1" customWidth="1"/>
    <col min="12758" max="12758" width="8" style="1" customWidth="1"/>
    <col min="12759" max="12999" width="9.140625" style="1"/>
    <col min="13000" max="13000" width="3.85546875" style="1" customWidth="1"/>
    <col min="13001" max="13001" width="19.85546875" style="1" customWidth="1"/>
    <col min="13002" max="13002" width="6.5703125" style="1" customWidth="1"/>
    <col min="13003" max="13003" width="7.5703125" style="1" bestFit="1" customWidth="1"/>
    <col min="13004" max="13008" width="13.28515625" style="1" customWidth="1"/>
    <col min="13009" max="13009" width="14.5703125" style="1" customWidth="1"/>
    <col min="13010" max="13010" width="14.85546875" style="1" customWidth="1"/>
    <col min="13011" max="13011" width="13.7109375" style="1" bestFit="1" customWidth="1"/>
    <col min="13012" max="13012" width="15.7109375" style="1" bestFit="1" customWidth="1"/>
    <col min="13013" max="13013" width="10.5703125" style="1" customWidth="1"/>
    <col min="13014" max="13014" width="8" style="1" customWidth="1"/>
    <col min="13015" max="13255" width="9.140625" style="1"/>
    <col min="13256" max="13256" width="3.85546875" style="1" customWidth="1"/>
    <col min="13257" max="13257" width="19.85546875" style="1" customWidth="1"/>
    <col min="13258" max="13258" width="6.5703125" style="1" customWidth="1"/>
    <col min="13259" max="13259" width="7.5703125" style="1" bestFit="1" customWidth="1"/>
    <col min="13260" max="13264" width="13.28515625" style="1" customWidth="1"/>
    <col min="13265" max="13265" width="14.5703125" style="1" customWidth="1"/>
    <col min="13266" max="13266" width="14.85546875" style="1" customWidth="1"/>
    <col min="13267" max="13267" width="13.7109375" style="1" bestFit="1" customWidth="1"/>
    <col min="13268" max="13268" width="15.7109375" style="1" bestFit="1" customWidth="1"/>
    <col min="13269" max="13269" width="10.5703125" style="1" customWidth="1"/>
    <col min="13270" max="13270" width="8" style="1" customWidth="1"/>
    <col min="13271" max="13511" width="9.140625" style="1"/>
    <col min="13512" max="13512" width="3.85546875" style="1" customWidth="1"/>
    <col min="13513" max="13513" width="19.85546875" style="1" customWidth="1"/>
    <col min="13514" max="13514" width="6.5703125" style="1" customWidth="1"/>
    <col min="13515" max="13515" width="7.5703125" style="1" bestFit="1" customWidth="1"/>
    <col min="13516" max="13520" width="13.28515625" style="1" customWidth="1"/>
    <col min="13521" max="13521" width="14.5703125" style="1" customWidth="1"/>
    <col min="13522" max="13522" width="14.85546875" style="1" customWidth="1"/>
    <col min="13523" max="13523" width="13.7109375" style="1" bestFit="1" customWidth="1"/>
    <col min="13524" max="13524" width="15.7109375" style="1" bestFit="1" customWidth="1"/>
    <col min="13525" max="13525" width="10.5703125" style="1" customWidth="1"/>
    <col min="13526" max="13526" width="8" style="1" customWidth="1"/>
    <col min="13527" max="13767" width="9.140625" style="1"/>
    <col min="13768" max="13768" width="3.85546875" style="1" customWidth="1"/>
    <col min="13769" max="13769" width="19.85546875" style="1" customWidth="1"/>
    <col min="13770" max="13770" width="6.5703125" style="1" customWidth="1"/>
    <col min="13771" max="13771" width="7.5703125" style="1" bestFit="1" customWidth="1"/>
    <col min="13772" max="13776" width="13.28515625" style="1" customWidth="1"/>
    <col min="13777" max="13777" width="14.5703125" style="1" customWidth="1"/>
    <col min="13778" max="13778" width="14.85546875" style="1" customWidth="1"/>
    <col min="13779" max="13779" width="13.7109375" style="1" bestFit="1" customWidth="1"/>
    <col min="13780" max="13780" width="15.7109375" style="1" bestFit="1" customWidth="1"/>
    <col min="13781" max="13781" width="10.5703125" style="1" customWidth="1"/>
    <col min="13782" max="13782" width="8" style="1" customWidth="1"/>
    <col min="13783" max="14023" width="9.140625" style="1"/>
    <col min="14024" max="14024" width="3.85546875" style="1" customWidth="1"/>
    <col min="14025" max="14025" width="19.85546875" style="1" customWidth="1"/>
    <col min="14026" max="14026" width="6.5703125" style="1" customWidth="1"/>
    <col min="14027" max="14027" width="7.5703125" style="1" bestFit="1" customWidth="1"/>
    <col min="14028" max="14032" width="13.28515625" style="1" customWidth="1"/>
    <col min="14033" max="14033" width="14.5703125" style="1" customWidth="1"/>
    <col min="14034" max="14034" width="14.85546875" style="1" customWidth="1"/>
    <col min="14035" max="14035" width="13.7109375" style="1" bestFit="1" customWidth="1"/>
    <col min="14036" max="14036" width="15.7109375" style="1" bestFit="1" customWidth="1"/>
    <col min="14037" max="14037" width="10.5703125" style="1" customWidth="1"/>
    <col min="14038" max="14038" width="8" style="1" customWidth="1"/>
    <col min="14039" max="14279" width="9.140625" style="1"/>
    <col min="14280" max="14280" width="3.85546875" style="1" customWidth="1"/>
    <col min="14281" max="14281" width="19.85546875" style="1" customWidth="1"/>
    <col min="14282" max="14282" width="6.5703125" style="1" customWidth="1"/>
    <col min="14283" max="14283" width="7.5703125" style="1" bestFit="1" customWidth="1"/>
    <col min="14284" max="14288" width="13.28515625" style="1" customWidth="1"/>
    <col min="14289" max="14289" width="14.5703125" style="1" customWidth="1"/>
    <col min="14290" max="14290" width="14.85546875" style="1" customWidth="1"/>
    <col min="14291" max="14291" width="13.7109375" style="1" bestFit="1" customWidth="1"/>
    <col min="14292" max="14292" width="15.7109375" style="1" bestFit="1" customWidth="1"/>
    <col min="14293" max="14293" width="10.5703125" style="1" customWidth="1"/>
    <col min="14294" max="14294" width="8" style="1" customWidth="1"/>
    <col min="14295" max="14535" width="9.140625" style="1"/>
    <col min="14536" max="14536" width="3.85546875" style="1" customWidth="1"/>
    <col min="14537" max="14537" width="19.85546875" style="1" customWidth="1"/>
    <col min="14538" max="14538" width="6.5703125" style="1" customWidth="1"/>
    <col min="14539" max="14539" width="7.5703125" style="1" bestFit="1" customWidth="1"/>
    <col min="14540" max="14544" width="13.28515625" style="1" customWidth="1"/>
    <col min="14545" max="14545" width="14.5703125" style="1" customWidth="1"/>
    <col min="14546" max="14546" width="14.85546875" style="1" customWidth="1"/>
    <col min="14547" max="14547" width="13.7109375" style="1" bestFit="1" customWidth="1"/>
    <col min="14548" max="14548" width="15.7109375" style="1" bestFit="1" customWidth="1"/>
    <col min="14549" max="14549" width="10.5703125" style="1" customWidth="1"/>
    <col min="14550" max="14550" width="8" style="1" customWidth="1"/>
    <col min="14551" max="14791" width="9.140625" style="1"/>
    <col min="14792" max="14792" width="3.85546875" style="1" customWidth="1"/>
    <col min="14793" max="14793" width="19.85546875" style="1" customWidth="1"/>
    <col min="14794" max="14794" width="6.5703125" style="1" customWidth="1"/>
    <col min="14795" max="14795" width="7.5703125" style="1" bestFit="1" customWidth="1"/>
    <col min="14796" max="14800" width="13.28515625" style="1" customWidth="1"/>
    <col min="14801" max="14801" width="14.5703125" style="1" customWidth="1"/>
    <col min="14802" max="14802" width="14.85546875" style="1" customWidth="1"/>
    <col min="14803" max="14803" width="13.7109375" style="1" bestFit="1" customWidth="1"/>
    <col min="14804" max="14804" width="15.7109375" style="1" bestFit="1" customWidth="1"/>
    <col min="14805" max="14805" width="10.5703125" style="1" customWidth="1"/>
    <col min="14806" max="14806" width="8" style="1" customWidth="1"/>
    <col min="14807" max="15047" width="9.140625" style="1"/>
    <col min="15048" max="15048" width="3.85546875" style="1" customWidth="1"/>
    <col min="15049" max="15049" width="19.85546875" style="1" customWidth="1"/>
    <col min="15050" max="15050" width="6.5703125" style="1" customWidth="1"/>
    <col min="15051" max="15051" width="7.5703125" style="1" bestFit="1" customWidth="1"/>
    <col min="15052" max="15056" width="13.28515625" style="1" customWidth="1"/>
    <col min="15057" max="15057" width="14.5703125" style="1" customWidth="1"/>
    <col min="15058" max="15058" width="14.85546875" style="1" customWidth="1"/>
    <col min="15059" max="15059" width="13.7109375" style="1" bestFit="1" customWidth="1"/>
    <col min="15060" max="15060" width="15.7109375" style="1" bestFit="1" customWidth="1"/>
    <col min="15061" max="15061" width="10.5703125" style="1" customWidth="1"/>
    <col min="15062" max="15062" width="8" style="1" customWidth="1"/>
    <col min="15063" max="15303" width="9.140625" style="1"/>
    <col min="15304" max="15304" width="3.85546875" style="1" customWidth="1"/>
    <col min="15305" max="15305" width="19.85546875" style="1" customWidth="1"/>
    <col min="15306" max="15306" width="6.5703125" style="1" customWidth="1"/>
    <col min="15307" max="15307" width="7.5703125" style="1" bestFit="1" customWidth="1"/>
    <col min="15308" max="15312" width="13.28515625" style="1" customWidth="1"/>
    <col min="15313" max="15313" width="14.5703125" style="1" customWidth="1"/>
    <col min="15314" max="15314" width="14.85546875" style="1" customWidth="1"/>
    <col min="15315" max="15315" width="13.7109375" style="1" bestFit="1" customWidth="1"/>
    <col min="15316" max="15316" width="15.7109375" style="1" bestFit="1" customWidth="1"/>
    <col min="15317" max="15317" width="10.5703125" style="1" customWidth="1"/>
    <col min="15318" max="15318" width="8" style="1" customWidth="1"/>
    <col min="15319" max="15559" width="9.140625" style="1"/>
    <col min="15560" max="15560" width="3.85546875" style="1" customWidth="1"/>
    <col min="15561" max="15561" width="19.85546875" style="1" customWidth="1"/>
    <col min="15562" max="15562" width="6.5703125" style="1" customWidth="1"/>
    <col min="15563" max="15563" width="7.5703125" style="1" bestFit="1" customWidth="1"/>
    <col min="15564" max="15568" width="13.28515625" style="1" customWidth="1"/>
    <col min="15569" max="15569" width="14.5703125" style="1" customWidth="1"/>
    <col min="15570" max="15570" width="14.85546875" style="1" customWidth="1"/>
    <col min="15571" max="15571" width="13.7109375" style="1" bestFit="1" customWidth="1"/>
    <col min="15572" max="15572" width="15.7109375" style="1" bestFit="1" customWidth="1"/>
    <col min="15573" max="15573" width="10.5703125" style="1" customWidth="1"/>
    <col min="15574" max="15574" width="8" style="1" customWidth="1"/>
    <col min="15575" max="15815" width="9.140625" style="1"/>
    <col min="15816" max="15816" width="3.85546875" style="1" customWidth="1"/>
    <col min="15817" max="15817" width="19.85546875" style="1" customWidth="1"/>
    <col min="15818" max="15818" width="6.5703125" style="1" customWidth="1"/>
    <col min="15819" max="15819" width="7.5703125" style="1" bestFit="1" customWidth="1"/>
    <col min="15820" max="15824" width="13.28515625" style="1" customWidth="1"/>
    <col min="15825" max="15825" width="14.5703125" style="1" customWidth="1"/>
    <col min="15826" max="15826" width="14.85546875" style="1" customWidth="1"/>
    <col min="15827" max="15827" width="13.7109375" style="1" bestFit="1" customWidth="1"/>
    <col min="15828" max="15828" width="15.7109375" style="1" bestFit="1" customWidth="1"/>
    <col min="15829" max="15829" width="10.5703125" style="1" customWidth="1"/>
    <col min="15830" max="15830" width="8" style="1" customWidth="1"/>
    <col min="15831" max="16071" width="9.140625" style="1"/>
    <col min="16072" max="16072" width="3.85546875" style="1" customWidth="1"/>
    <col min="16073" max="16073" width="19.85546875" style="1" customWidth="1"/>
    <col min="16074" max="16074" width="6.5703125" style="1" customWidth="1"/>
    <col min="16075" max="16075" width="7.5703125" style="1" bestFit="1" customWidth="1"/>
    <col min="16076" max="16080" width="13.28515625" style="1" customWidth="1"/>
    <col min="16081" max="16081" width="14.5703125" style="1" customWidth="1"/>
    <col min="16082" max="16082" width="14.85546875" style="1" customWidth="1"/>
    <col min="16083" max="16083" width="13.7109375" style="1" bestFit="1" customWidth="1"/>
    <col min="16084" max="16084" width="15.7109375" style="1" bestFit="1" customWidth="1"/>
    <col min="16085" max="16085" width="10.5703125" style="1" customWidth="1"/>
    <col min="16086" max="16086" width="8" style="1" customWidth="1"/>
    <col min="16087" max="16384" width="9.140625" style="1"/>
  </cols>
  <sheetData>
    <row r="1" spans="1:14" ht="22.5" customHeight="1" x14ac:dyDescent="0.25">
      <c r="A1" s="230" t="s">
        <v>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46"/>
    </row>
    <row r="2" spans="1:14" ht="16.5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ht="21.75" customHeight="1" x14ac:dyDescent="0.25">
      <c r="A3" s="232" t="s">
        <v>195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46"/>
    </row>
    <row r="4" spans="1:14" ht="6" customHeight="1" x14ac:dyDescent="0.25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4" ht="15" customHeight="1" x14ac:dyDescent="0.25">
      <c r="A5" s="54" t="s">
        <v>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4" ht="22.5" customHeight="1" x14ac:dyDescent="0.25">
      <c r="A6" s="258" t="s">
        <v>196</v>
      </c>
      <c r="B6" s="258"/>
      <c r="C6" s="258"/>
      <c r="D6" s="258"/>
      <c r="E6" s="258"/>
      <c r="F6" s="258"/>
      <c r="G6" s="258"/>
      <c r="H6" s="258"/>
      <c r="I6" s="258"/>
      <c r="J6" s="258"/>
      <c r="K6" s="258"/>
      <c r="L6" s="46"/>
    </row>
    <row r="7" spans="1:14" ht="12" customHeigh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4" s="18" customFormat="1" ht="19.5" customHeight="1" x14ac:dyDescent="0.25">
      <c r="A8" s="133" t="s">
        <v>4</v>
      </c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</row>
    <row r="9" spans="1:14" ht="35.25" customHeight="1" x14ac:dyDescent="0.25">
      <c r="A9" s="229" t="s">
        <v>5</v>
      </c>
      <c r="B9" s="229"/>
      <c r="C9" s="229"/>
      <c r="D9" s="229"/>
      <c r="E9" s="229"/>
      <c r="F9" s="229"/>
      <c r="G9" s="229"/>
      <c r="H9" s="229"/>
      <c r="I9" s="229"/>
      <c r="J9" s="229"/>
      <c r="K9" s="229"/>
      <c r="L9" s="46"/>
    </row>
    <row r="10" spans="1:14" ht="10.5" customHeight="1" x14ac:dyDescent="0.2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</row>
    <row r="11" spans="1:14" ht="61.5" customHeight="1" x14ac:dyDescent="0.25">
      <c r="A11" s="82" t="s">
        <v>6</v>
      </c>
      <c r="B11" s="82" t="s">
        <v>7</v>
      </c>
      <c r="C11" s="82" t="s">
        <v>8</v>
      </c>
      <c r="D11" s="82" t="s">
        <v>9</v>
      </c>
      <c r="E11" s="136" t="s">
        <v>204</v>
      </c>
      <c r="F11" s="136" t="s">
        <v>205</v>
      </c>
      <c r="G11" s="136" t="s">
        <v>206</v>
      </c>
      <c r="H11" s="82" t="s">
        <v>11</v>
      </c>
      <c r="I11" s="82" t="s">
        <v>12</v>
      </c>
      <c r="J11" s="82" t="s">
        <v>13</v>
      </c>
      <c r="K11" s="82" t="s">
        <v>14</v>
      </c>
      <c r="L11" s="46"/>
    </row>
    <row r="12" spans="1:14" ht="54.75" customHeight="1" x14ac:dyDescent="0.25">
      <c r="A12" s="82">
        <v>1</v>
      </c>
      <c r="B12" s="82" t="s">
        <v>193</v>
      </c>
      <c r="C12" s="82" t="s">
        <v>15</v>
      </c>
      <c r="D12" s="82">
        <v>5</v>
      </c>
      <c r="E12" s="5">
        <v>8700</v>
      </c>
      <c r="F12" s="5">
        <v>13200</v>
      </c>
      <c r="G12" s="5">
        <v>14520</v>
      </c>
      <c r="H12" s="5">
        <f>ROUND((AVERAGE(E12:G12)),2)</f>
        <v>12140</v>
      </c>
      <c r="I12" s="5">
        <f>SQRT(SUM((POWER(E12-H12,2)),(POWER(G12-H12,2)),(POWER(F12-H12,2)))/(COLUMNS(E12:G12)-1))</f>
        <v>3051.3603523674487</v>
      </c>
      <c r="J12" s="5">
        <f>I12/H12*100</f>
        <v>25.134764022796119</v>
      </c>
      <c r="K12" s="5">
        <f>H12*D12</f>
        <v>60700</v>
      </c>
      <c r="L12" s="165"/>
      <c r="M12" s="8"/>
      <c r="N12" s="139"/>
    </row>
    <row r="13" spans="1:14" ht="25.5" customHeight="1" x14ac:dyDescent="0.25">
      <c r="A13" s="259" t="s">
        <v>16</v>
      </c>
      <c r="B13" s="260"/>
      <c r="C13" s="260"/>
      <c r="D13" s="260"/>
      <c r="E13" s="260"/>
      <c r="F13" s="260"/>
      <c r="G13" s="260"/>
      <c r="H13" s="260"/>
      <c r="I13" s="260"/>
      <c r="J13" s="261"/>
      <c r="K13" s="166">
        <f>SUM(K12:K12)</f>
        <v>60700</v>
      </c>
      <c r="L13" s="46"/>
      <c r="M13" s="11"/>
      <c r="N13" s="12"/>
    </row>
    <row r="14" spans="1:14" ht="15" customHeight="1" x14ac:dyDescent="0.25">
      <c r="A14" s="167"/>
      <c r="B14" s="46"/>
      <c r="C14" s="167"/>
      <c r="D14" s="167"/>
      <c r="E14" s="167"/>
      <c r="F14" s="167"/>
      <c r="G14" s="167"/>
      <c r="H14" s="167"/>
      <c r="I14" s="167"/>
      <c r="J14" s="167"/>
      <c r="K14" s="167"/>
      <c r="L14" s="168"/>
      <c r="N14" s="7"/>
    </row>
    <row r="15" spans="1:14" ht="23.25" customHeight="1" x14ac:dyDescent="0.25">
      <c r="A15" s="229" t="s">
        <v>194</v>
      </c>
      <c r="B15" s="229"/>
      <c r="C15" s="229"/>
      <c r="D15" s="229"/>
      <c r="E15" s="229"/>
      <c r="F15" s="229"/>
      <c r="G15" s="229"/>
      <c r="H15" s="229"/>
      <c r="I15" s="229"/>
      <c r="J15" s="229"/>
      <c r="K15" s="229"/>
      <c r="L15" s="229"/>
      <c r="N15" s="7"/>
    </row>
    <row r="16" spans="1:14" s="18" customFormat="1" ht="18.75" customHeight="1" x14ac:dyDescent="0.25">
      <c r="A16" s="140"/>
      <c r="B16" s="169" t="s">
        <v>18</v>
      </c>
      <c r="C16" s="140"/>
      <c r="D16" s="140"/>
      <c r="E16" s="140"/>
      <c r="F16" s="140"/>
      <c r="G16" s="140"/>
      <c r="H16" s="170"/>
      <c r="I16" s="140"/>
      <c r="J16" s="164"/>
      <c r="K16" s="171"/>
      <c r="L16" s="172"/>
    </row>
    <row r="17" spans="1:12" ht="38.25" customHeight="1" x14ac:dyDescent="0.25">
      <c r="A17" s="46"/>
      <c r="B17" s="45" t="s">
        <v>19</v>
      </c>
      <c r="C17" s="45"/>
      <c r="D17" s="46"/>
      <c r="E17" s="173"/>
      <c r="F17" s="173"/>
      <c r="G17" s="173"/>
      <c r="H17" s="174"/>
      <c r="I17" s="46"/>
      <c r="J17" s="46"/>
      <c r="K17" s="46"/>
      <c r="L17" s="46"/>
    </row>
    <row r="18" spans="1:12" ht="21" customHeight="1" x14ac:dyDescent="0.25">
      <c r="A18" s="46"/>
      <c r="B18" s="28" t="s">
        <v>36</v>
      </c>
      <c r="C18" s="46"/>
      <c r="D18" s="46"/>
      <c r="E18" s="46"/>
      <c r="F18" s="46"/>
      <c r="G18" s="46"/>
      <c r="H18" s="165"/>
      <c r="I18" s="46"/>
      <c r="J18" s="46"/>
      <c r="K18" s="46"/>
      <c r="L18" s="46"/>
    </row>
    <row r="19" spans="1:12" ht="15" customHeight="1" x14ac:dyDescent="0.25">
      <c r="A19" s="46"/>
      <c r="B19" s="28"/>
      <c r="C19" s="46"/>
      <c r="D19" s="46"/>
      <c r="E19" s="46"/>
      <c r="F19" s="46"/>
      <c r="G19" s="46"/>
      <c r="H19" s="46"/>
      <c r="I19" s="46"/>
      <c r="J19" s="46"/>
      <c r="K19" s="46"/>
      <c r="L19" s="46"/>
    </row>
    <row r="20" spans="1:12" ht="38.25" customHeight="1" x14ac:dyDescent="0.25">
      <c r="A20" s="46"/>
      <c r="B20" s="45" t="s">
        <v>21</v>
      </c>
      <c r="C20" s="45"/>
      <c r="D20" s="46"/>
      <c r="E20" s="46"/>
      <c r="F20" s="46"/>
      <c r="G20" s="46"/>
      <c r="H20" s="46"/>
      <c r="I20" s="46"/>
      <c r="J20" s="46"/>
      <c r="K20" s="46"/>
      <c r="L20" s="46"/>
    </row>
    <row r="21" spans="1:12" ht="21.75" customHeight="1" x14ac:dyDescent="0.25">
      <c r="A21" s="46"/>
      <c r="B21" s="28" t="s">
        <v>22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</row>
    <row r="22" spans="1:12" ht="28.5" customHeight="1" x14ac:dyDescent="0.25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</row>
    <row r="23" spans="1:12" ht="16.5" x14ac:dyDescent="0.25">
      <c r="A23" s="46"/>
      <c r="B23" s="47" t="s">
        <v>35</v>
      </c>
      <c r="C23" s="48"/>
      <c r="D23" s="46"/>
      <c r="E23" s="46"/>
      <c r="F23" s="46"/>
      <c r="G23" s="46"/>
      <c r="H23" s="46"/>
      <c r="I23" s="54"/>
      <c r="J23" s="54"/>
      <c r="K23" s="54"/>
      <c r="L23" s="46"/>
    </row>
    <row r="24" spans="1:12" ht="60" customHeight="1" x14ac:dyDescent="0.25">
      <c r="A24" s="46"/>
      <c r="B24" s="45" t="s">
        <v>197</v>
      </c>
      <c r="C24" s="45"/>
      <c r="D24" s="46"/>
      <c r="E24" s="46"/>
      <c r="F24" s="46"/>
      <c r="G24" s="46"/>
      <c r="H24" s="46"/>
      <c r="I24" s="175"/>
      <c r="J24" s="175"/>
      <c r="K24" s="175"/>
      <c r="L24" s="46"/>
    </row>
    <row r="25" spans="1:12" ht="23.25" customHeight="1" x14ac:dyDescent="0.25">
      <c r="A25" s="46"/>
      <c r="B25" s="28" t="s">
        <v>198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</row>
    <row r="26" spans="1:12" ht="17.25" customHeight="1" x14ac:dyDescent="0.2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</row>
    <row r="27" spans="1:12" ht="16.5" x14ac:dyDescent="0.25">
      <c r="A27" s="46"/>
      <c r="B27" s="223" t="s">
        <v>25</v>
      </c>
      <c r="C27" s="224"/>
      <c r="D27" s="46"/>
      <c r="E27" s="46"/>
      <c r="F27" s="46"/>
      <c r="G27" s="46"/>
      <c r="H27" s="46"/>
      <c r="I27" s="257" t="s">
        <v>24</v>
      </c>
      <c r="J27" s="257"/>
      <c r="K27" s="257"/>
      <c r="L27" s="257"/>
    </row>
    <row r="28" spans="1:12" ht="22.5" customHeight="1" x14ac:dyDescent="0.25">
      <c r="A28" s="46"/>
      <c r="B28" s="224"/>
      <c r="C28" s="224"/>
      <c r="D28" s="46"/>
      <c r="E28" s="46"/>
      <c r="F28" s="46"/>
      <c r="G28" s="46"/>
      <c r="H28" s="176"/>
      <c r="I28" s="164"/>
      <c r="J28" s="177"/>
      <c r="K28" s="177"/>
      <c r="L28" s="177">
        <f ca="1">TODAY()</f>
        <v>46188</v>
      </c>
    </row>
    <row r="29" spans="1:12" ht="16.5" customHeight="1" x14ac:dyDescent="0.25">
      <c r="A29" s="46"/>
      <c r="B29" s="31" t="s">
        <v>27</v>
      </c>
      <c r="C29" s="46"/>
      <c r="D29" s="46"/>
      <c r="E29" s="46"/>
      <c r="F29" s="46"/>
      <c r="G29" s="46"/>
      <c r="H29" s="46"/>
      <c r="I29" s="178"/>
      <c r="J29" s="178"/>
      <c r="K29" s="178"/>
      <c r="L29" s="179" t="s">
        <v>26</v>
      </c>
    </row>
  </sheetData>
  <mergeCells count="8">
    <mergeCell ref="B27:C28"/>
    <mergeCell ref="I27:L27"/>
    <mergeCell ref="A1:K1"/>
    <mergeCell ref="A3:K3"/>
    <mergeCell ref="A6:K6"/>
    <mergeCell ref="A9:K9"/>
    <mergeCell ref="A13:J13"/>
    <mergeCell ref="A15:L15"/>
  </mergeCells>
  <pageMargins left="0.7" right="0.7" top="0.75" bottom="0.75" header="0.3" footer="0.3"/>
  <pageSetup paperSize="9" scale="56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/>
  <dimension ref="A1:K36"/>
  <sheetViews>
    <sheetView topLeftCell="A4" zoomScale="80" zoomScaleNormal="80" workbookViewId="0">
      <selection activeCell="A13" sqref="A13:H13"/>
    </sheetView>
  </sheetViews>
  <sheetFormatPr defaultRowHeight="15.75" x14ac:dyDescent="0.25"/>
  <cols>
    <col min="1" max="1" width="5.7109375" style="1" customWidth="1"/>
    <col min="2" max="2" width="71.28515625" style="53" customWidth="1"/>
    <col min="3" max="3" width="9.42578125" style="1" customWidth="1"/>
    <col min="4" max="4" width="10.5703125" style="1" customWidth="1"/>
    <col min="5" max="7" width="40.42578125" style="1" customWidth="1"/>
    <col min="8" max="8" width="31.5703125" style="1" customWidth="1"/>
    <col min="9" max="15" width="9.140625" style="1"/>
    <col min="16" max="16" width="9.5703125" style="1" bestFit="1" customWidth="1"/>
    <col min="17" max="193" width="9.140625" style="1"/>
    <col min="194" max="194" width="3.85546875" style="1" customWidth="1"/>
    <col min="195" max="195" width="19.85546875" style="1" customWidth="1"/>
    <col min="196" max="196" width="6.5703125" style="1" customWidth="1"/>
    <col min="197" max="197" width="7.5703125" style="1" bestFit="1" customWidth="1"/>
    <col min="198" max="202" width="13.28515625" style="1" customWidth="1"/>
    <col min="203" max="203" width="14.5703125" style="1" customWidth="1"/>
    <col min="204" max="204" width="14.85546875" style="1" customWidth="1"/>
    <col min="205" max="205" width="13.7109375" style="1" bestFit="1" customWidth="1"/>
    <col min="206" max="206" width="15.7109375" style="1" bestFit="1" customWidth="1"/>
    <col min="207" max="207" width="10.5703125" style="1" customWidth="1"/>
    <col min="208" max="208" width="8" style="1" customWidth="1"/>
    <col min="209" max="445" width="9.140625" style="1"/>
    <col min="446" max="446" width="3.85546875" style="1" customWidth="1"/>
    <col min="447" max="447" width="19.85546875" style="1" customWidth="1"/>
    <col min="448" max="448" width="6.5703125" style="1" customWidth="1"/>
    <col min="449" max="449" width="7.5703125" style="1" bestFit="1" customWidth="1"/>
    <col min="450" max="454" width="13.28515625" style="1" customWidth="1"/>
    <col min="455" max="455" width="14.5703125" style="1" customWidth="1"/>
    <col min="456" max="456" width="14.85546875" style="1" customWidth="1"/>
    <col min="457" max="457" width="13.7109375" style="1" bestFit="1" customWidth="1"/>
    <col min="458" max="458" width="15.7109375" style="1" bestFit="1" customWidth="1"/>
    <col min="459" max="459" width="10.5703125" style="1" customWidth="1"/>
    <col min="460" max="460" width="8" style="1" customWidth="1"/>
    <col min="461" max="701" width="9.140625" style="1"/>
    <col min="702" max="702" width="3.85546875" style="1" customWidth="1"/>
    <col min="703" max="703" width="19.85546875" style="1" customWidth="1"/>
    <col min="704" max="704" width="6.5703125" style="1" customWidth="1"/>
    <col min="705" max="705" width="7.5703125" style="1" bestFit="1" customWidth="1"/>
    <col min="706" max="710" width="13.28515625" style="1" customWidth="1"/>
    <col min="711" max="711" width="14.5703125" style="1" customWidth="1"/>
    <col min="712" max="712" width="14.85546875" style="1" customWidth="1"/>
    <col min="713" max="713" width="13.7109375" style="1" bestFit="1" customWidth="1"/>
    <col min="714" max="714" width="15.7109375" style="1" bestFit="1" customWidth="1"/>
    <col min="715" max="715" width="10.5703125" style="1" customWidth="1"/>
    <col min="716" max="716" width="8" style="1" customWidth="1"/>
    <col min="717" max="957" width="9.140625" style="1"/>
    <col min="958" max="958" width="3.85546875" style="1" customWidth="1"/>
    <col min="959" max="959" width="19.85546875" style="1" customWidth="1"/>
    <col min="960" max="960" width="6.5703125" style="1" customWidth="1"/>
    <col min="961" max="961" width="7.5703125" style="1" bestFit="1" customWidth="1"/>
    <col min="962" max="966" width="13.28515625" style="1" customWidth="1"/>
    <col min="967" max="967" width="14.5703125" style="1" customWidth="1"/>
    <col min="968" max="968" width="14.85546875" style="1" customWidth="1"/>
    <col min="969" max="969" width="13.7109375" style="1" bestFit="1" customWidth="1"/>
    <col min="970" max="970" width="15.7109375" style="1" bestFit="1" customWidth="1"/>
    <col min="971" max="971" width="10.5703125" style="1" customWidth="1"/>
    <col min="972" max="972" width="8" style="1" customWidth="1"/>
    <col min="973" max="1213" width="9.140625" style="1"/>
    <col min="1214" max="1214" width="3.85546875" style="1" customWidth="1"/>
    <col min="1215" max="1215" width="19.85546875" style="1" customWidth="1"/>
    <col min="1216" max="1216" width="6.5703125" style="1" customWidth="1"/>
    <col min="1217" max="1217" width="7.5703125" style="1" bestFit="1" customWidth="1"/>
    <col min="1218" max="1222" width="13.28515625" style="1" customWidth="1"/>
    <col min="1223" max="1223" width="14.5703125" style="1" customWidth="1"/>
    <col min="1224" max="1224" width="14.85546875" style="1" customWidth="1"/>
    <col min="1225" max="1225" width="13.7109375" style="1" bestFit="1" customWidth="1"/>
    <col min="1226" max="1226" width="15.7109375" style="1" bestFit="1" customWidth="1"/>
    <col min="1227" max="1227" width="10.5703125" style="1" customWidth="1"/>
    <col min="1228" max="1228" width="8" style="1" customWidth="1"/>
    <col min="1229" max="1469" width="9.140625" style="1"/>
    <col min="1470" max="1470" width="3.85546875" style="1" customWidth="1"/>
    <col min="1471" max="1471" width="19.85546875" style="1" customWidth="1"/>
    <col min="1472" max="1472" width="6.5703125" style="1" customWidth="1"/>
    <col min="1473" max="1473" width="7.5703125" style="1" bestFit="1" customWidth="1"/>
    <col min="1474" max="1478" width="13.28515625" style="1" customWidth="1"/>
    <col min="1479" max="1479" width="14.5703125" style="1" customWidth="1"/>
    <col min="1480" max="1480" width="14.85546875" style="1" customWidth="1"/>
    <col min="1481" max="1481" width="13.7109375" style="1" bestFit="1" customWidth="1"/>
    <col min="1482" max="1482" width="15.7109375" style="1" bestFit="1" customWidth="1"/>
    <col min="1483" max="1483" width="10.5703125" style="1" customWidth="1"/>
    <col min="1484" max="1484" width="8" style="1" customWidth="1"/>
    <col min="1485" max="1725" width="9.140625" style="1"/>
    <col min="1726" max="1726" width="3.85546875" style="1" customWidth="1"/>
    <col min="1727" max="1727" width="19.85546875" style="1" customWidth="1"/>
    <col min="1728" max="1728" width="6.5703125" style="1" customWidth="1"/>
    <col min="1729" max="1729" width="7.5703125" style="1" bestFit="1" customWidth="1"/>
    <col min="1730" max="1734" width="13.28515625" style="1" customWidth="1"/>
    <col min="1735" max="1735" width="14.5703125" style="1" customWidth="1"/>
    <col min="1736" max="1736" width="14.85546875" style="1" customWidth="1"/>
    <col min="1737" max="1737" width="13.7109375" style="1" bestFit="1" customWidth="1"/>
    <col min="1738" max="1738" width="15.7109375" style="1" bestFit="1" customWidth="1"/>
    <col min="1739" max="1739" width="10.5703125" style="1" customWidth="1"/>
    <col min="1740" max="1740" width="8" style="1" customWidth="1"/>
    <col min="1741" max="1981" width="9.140625" style="1"/>
    <col min="1982" max="1982" width="3.85546875" style="1" customWidth="1"/>
    <col min="1983" max="1983" width="19.85546875" style="1" customWidth="1"/>
    <col min="1984" max="1984" width="6.5703125" style="1" customWidth="1"/>
    <col min="1985" max="1985" width="7.5703125" style="1" bestFit="1" customWidth="1"/>
    <col min="1986" max="1990" width="13.28515625" style="1" customWidth="1"/>
    <col min="1991" max="1991" width="14.5703125" style="1" customWidth="1"/>
    <col min="1992" max="1992" width="14.85546875" style="1" customWidth="1"/>
    <col min="1993" max="1993" width="13.7109375" style="1" bestFit="1" customWidth="1"/>
    <col min="1994" max="1994" width="15.7109375" style="1" bestFit="1" customWidth="1"/>
    <col min="1995" max="1995" width="10.5703125" style="1" customWidth="1"/>
    <col min="1996" max="1996" width="8" style="1" customWidth="1"/>
    <col min="1997" max="2237" width="9.140625" style="1"/>
    <col min="2238" max="2238" width="3.85546875" style="1" customWidth="1"/>
    <col min="2239" max="2239" width="19.85546875" style="1" customWidth="1"/>
    <col min="2240" max="2240" width="6.5703125" style="1" customWidth="1"/>
    <col min="2241" max="2241" width="7.5703125" style="1" bestFit="1" customWidth="1"/>
    <col min="2242" max="2246" width="13.28515625" style="1" customWidth="1"/>
    <col min="2247" max="2247" width="14.5703125" style="1" customWidth="1"/>
    <col min="2248" max="2248" width="14.85546875" style="1" customWidth="1"/>
    <col min="2249" max="2249" width="13.7109375" style="1" bestFit="1" customWidth="1"/>
    <col min="2250" max="2250" width="15.7109375" style="1" bestFit="1" customWidth="1"/>
    <col min="2251" max="2251" width="10.5703125" style="1" customWidth="1"/>
    <col min="2252" max="2252" width="8" style="1" customWidth="1"/>
    <col min="2253" max="2493" width="9.140625" style="1"/>
    <col min="2494" max="2494" width="3.85546875" style="1" customWidth="1"/>
    <col min="2495" max="2495" width="19.85546875" style="1" customWidth="1"/>
    <col min="2496" max="2496" width="6.5703125" style="1" customWidth="1"/>
    <col min="2497" max="2497" width="7.5703125" style="1" bestFit="1" customWidth="1"/>
    <col min="2498" max="2502" width="13.28515625" style="1" customWidth="1"/>
    <col min="2503" max="2503" width="14.5703125" style="1" customWidth="1"/>
    <col min="2504" max="2504" width="14.85546875" style="1" customWidth="1"/>
    <col min="2505" max="2505" width="13.7109375" style="1" bestFit="1" customWidth="1"/>
    <col min="2506" max="2506" width="15.7109375" style="1" bestFit="1" customWidth="1"/>
    <col min="2507" max="2507" width="10.5703125" style="1" customWidth="1"/>
    <col min="2508" max="2508" width="8" style="1" customWidth="1"/>
    <col min="2509" max="2749" width="9.140625" style="1"/>
    <col min="2750" max="2750" width="3.85546875" style="1" customWidth="1"/>
    <col min="2751" max="2751" width="19.85546875" style="1" customWidth="1"/>
    <col min="2752" max="2752" width="6.5703125" style="1" customWidth="1"/>
    <col min="2753" max="2753" width="7.5703125" style="1" bestFit="1" customWidth="1"/>
    <col min="2754" max="2758" width="13.28515625" style="1" customWidth="1"/>
    <col min="2759" max="2759" width="14.5703125" style="1" customWidth="1"/>
    <col min="2760" max="2760" width="14.85546875" style="1" customWidth="1"/>
    <col min="2761" max="2761" width="13.7109375" style="1" bestFit="1" customWidth="1"/>
    <col min="2762" max="2762" width="15.7109375" style="1" bestFit="1" customWidth="1"/>
    <col min="2763" max="2763" width="10.5703125" style="1" customWidth="1"/>
    <col min="2764" max="2764" width="8" style="1" customWidth="1"/>
    <col min="2765" max="3005" width="9.140625" style="1"/>
    <col min="3006" max="3006" width="3.85546875" style="1" customWidth="1"/>
    <col min="3007" max="3007" width="19.85546875" style="1" customWidth="1"/>
    <col min="3008" max="3008" width="6.5703125" style="1" customWidth="1"/>
    <col min="3009" max="3009" width="7.5703125" style="1" bestFit="1" customWidth="1"/>
    <col min="3010" max="3014" width="13.28515625" style="1" customWidth="1"/>
    <col min="3015" max="3015" width="14.5703125" style="1" customWidth="1"/>
    <col min="3016" max="3016" width="14.85546875" style="1" customWidth="1"/>
    <col min="3017" max="3017" width="13.7109375" style="1" bestFit="1" customWidth="1"/>
    <col min="3018" max="3018" width="15.7109375" style="1" bestFit="1" customWidth="1"/>
    <col min="3019" max="3019" width="10.5703125" style="1" customWidth="1"/>
    <col min="3020" max="3020" width="8" style="1" customWidth="1"/>
    <col min="3021" max="3261" width="9.140625" style="1"/>
    <col min="3262" max="3262" width="3.85546875" style="1" customWidth="1"/>
    <col min="3263" max="3263" width="19.85546875" style="1" customWidth="1"/>
    <col min="3264" max="3264" width="6.5703125" style="1" customWidth="1"/>
    <col min="3265" max="3265" width="7.5703125" style="1" bestFit="1" customWidth="1"/>
    <col min="3266" max="3270" width="13.28515625" style="1" customWidth="1"/>
    <col min="3271" max="3271" width="14.5703125" style="1" customWidth="1"/>
    <col min="3272" max="3272" width="14.85546875" style="1" customWidth="1"/>
    <col min="3273" max="3273" width="13.7109375" style="1" bestFit="1" customWidth="1"/>
    <col min="3274" max="3274" width="15.7109375" style="1" bestFit="1" customWidth="1"/>
    <col min="3275" max="3275" width="10.5703125" style="1" customWidth="1"/>
    <col min="3276" max="3276" width="8" style="1" customWidth="1"/>
    <col min="3277" max="3517" width="9.140625" style="1"/>
    <col min="3518" max="3518" width="3.85546875" style="1" customWidth="1"/>
    <col min="3519" max="3519" width="19.85546875" style="1" customWidth="1"/>
    <col min="3520" max="3520" width="6.5703125" style="1" customWidth="1"/>
    <col min="3521" max="3521" width="7.5703125" style="1" bestFit="1" customWidth="1"/>
    <col min="3522" max="3526" width="13.28515625" style="1" customWidth="1"/>
    <col min="3527" max="3527" width="14.5703125" style="1" customWidth="1"/>
    <col min="3528" max="3528" width="14.85546875" style="1" customWidth="1"/>
    <col min="3529" max="3529" width="13.7109375" style="1" bestFit="1" customWidth="1"/>
    <col min="3530" max="3530" width="15.7109375" style="1" bestFit="1" customWidth="1"/>
    <col min="3531" max="3531" width="10.5703125" style="1" customWidth="1"/>
    <col min="3532" max="3532" width="8" style="1" customWidth="1"/>
    <col min="3533" max="3773" width="9.140625" style="1"/>
    <col min="3774" max="3774" width="3.85546875" style="1" customWidth="1"/>
    <col min="3775" max="3775" width="19.85546875" style="1" customWidth="1"/>
    <col min="3776" max="3776" width="6.5703125" style="1" customWidth="1"/>
    <col min="3777" max="3777" width="7.5703125" style="1" bestFit="1" customWidth="1"/>
    <col min="3778" max="3782" width="13.28515625" style="1" customWidth="1"/>
    <col min="3783" max="3783" width="14.5703125" style="1" customWidth="1"/>
    <col min="3784" max="3784" width="14.85546875" style="1" customWidth="1"/>
    <col min="3785" max="3785" width="13.7109375" style="1" bestFit="1" customWidth="1"/>
    <col min="3786" max="3786" width="15.7109375" style="1" bestFit="1" customWidth="1"/>
    <col min="3787" max="3787" width="10.5703125" style="1" customWidth="1"/>
    <col min="3788" max="3788" width="8" style="1" customWidth="1"/>
    <col min="3789" max="4029" width="9.140625" style="1"/>
    <col min="4030" max="4030" width="3.85546875" style="1" customWidth="1"/>
    <col min="4031" max="4031" width="19.85546875" style="1" customWidth="1"/>
    <col min="4032" max="4032" width="6.5703125" style="1" customWidth="1"/>
    <col min="4033" max="4033" width="7.5703125" style="1" bestFit="1" customWidth="1"/>
    <col min="4034" max="4038" width="13.28515625" style="1" customWidth="1"/>
    <col min="4039" max="4039" width="14.5703125" style="1" customWidth="1"/>
    <col min="4040" max="4040" width="14.85546875" style="1" customWidth="1"/>
    <col min="4041" max="4041" width="13.7109375" style="1" bestFit="1" customWidth="1"/>
    <col min="4042" max="4042" width="15.7109375" style="1" bestFit="1" customWidth="1"/>
    <col min="4043" max="4043" width="10.5703125" style="1" customWidth="1"/>
    <col min="4044" max="4044" width="8" style="1" customWidth="1"/>
    <col min="4045" max="4285" width="9.140625" style="1"/>
    <col min="4286" max="4286" width="3.85546875" style="1" customWidth="1"/>
    <col min="4287" max="4287" width="19.85546875" style="1" customWidth="1"/>
    <col min="4288" max="4288" width="6.5703125" style="1" customWidth="1"/>
    <col min="4289" max="4289" width="7.5703125" style="1" bestFit="1" customWidth="1"/>
    <col min="4290" max="4294" width="13.28515625" style="1" customWidth="1"/>
    <col min="4295" max="4295" width="14.5703125" style="1" customWidth="1"/>
    <col min="4296" max="4296" width="14.85546875" style="1" customWidth="1"/>
    <col min="4297" max="4297" width="13.7109375" style="1" bestFit="1" customWidth="1"/>
    <col min="4298" max="4298" width="15.7109375" style="1" bestFit="1" customWidth="1"/>
    <col min="4299" max="4299" width="10.5703125" style="1" customWidth="1"/>
    <col min="4300" max="4300" width="8" style="1" customWidth="1"/>
    <col min="4301" max="4541" width="9.140625" style="1"/>
    <col min="4542" max="4542" width="3.85546875" style="1" customWidth="1"/>
    <col min="4543" max="4543" width="19.85546875" style="1" customWidth="1"/>
    <col min="4544" max="4544" width="6.5703125" style="1" customWidth="1"/>
    <col min="4545" max="4545" width="7.5703125" style="1" bestFit="1" customWidth="1"/>
    <col min="4546" max="4550" width="13.28515625" style="1" customWidth="1"/>
    <col min="4551" max="4551" width="14.5703125" style="1" customWidth="1"/>
    <col min="4552" max="4552" width="14.85546875" style="1" customWidth="1"/>
    <col min="4553" max="4553" width="13.7109375" style="1" bestFit="1" customWidth="1"/>
    <col min="4554" max="4554" width="15.7109375" style="1" bestFit="1" customWidth="1"/>
    <col min="4555" max="4555" width="10.5703125" style="1" customWidth="1"/>
    <col min="4556" max="4556" width="8" style="1" customWidth="1"/>
    <col min="4557" max="4797" width="9.140625" style="1"/>
    <col min="4798" max="4798" width="3.85546875" style="1" customWidth="1"/>
    <col min="4799" max="4799" width="19.85546875" style="1" customWidth="1"/>
    <col min="4800" max="4800" width="6.5703125" style="1" customWidth="1"/>
    <col min="4801" max="4801" width="7.5703125" style="1" bestFit="1" customWidth="1"/>
    <col min="4802" max="4806" width="13.28515625" style="1" customWidth="1"/>
    <col min="4807" max="4807" width="14.5703125" style="1" customWidth="1"/>
    <col min="4808" max="4808" width="14.85546875" style="1" customWidth="1"/>
    <col min="4809" max="4809" width="13.7109375" style="1" bestFit="1" customWidth="1"/>
    <col min="4810" max="4810" width="15.7109375" style="1" bestFit="1" customWidth="1"/>
    <col min="4811" max="4811" width="10.5703125" style="1" customWidth="1"/>
    <col min="4812" max="4812" width="8" style="1" customWidth="1"/>
    <col min="4813" max="5053" width="9.140625" style="1"/>
    <col min="5054" max="5054" width="3.85546875" style="1" customWidth="1"/>
    <col min="5055" max="5055" width="19.85546875" style="1" customWidth="1"/>
    <col min="5056" max="5056" width="6.5703125" style="1" customWidth="1"/>
    <col min="5057" max="5057" width="7.5703125" style="1" bestFit="1" customWidth="1"/>
    <col min="5058" max="5062" width="13.28515625" style="1" customWidth="1"/>
    <col min="5063" max="5063" width="14.5703125" style="1" customWidth="1"/>
    <col min="5064" max="5064" width="14.85546875" style="1" customWidth="1"/>
    <col min="5065" max="5065" width="13.7109375" style="1" bestFit="1" customWidth="1"/>
    <col min="5066" max="5066" width="15.7109375" style="1" bestFit="1" customWidth="1"/>
    <col min="5067" max="5067" width="10.5703125" style="1" customWidth="1"/>
    <col min="5068" max="5068" width="8" style="1" customWidth="1"/>
    <col min="5069" max="5309" width="9.140625" style="1"/>
    <col min="5310" max="5310" width="3.85546875" style="1" customWidth="1"/>
    <col min="5311" max="5311" width="19.85546875" style="1" customWidth="1"/>
    <col min="5312" max="5312" width="6.5703125" style="1" customWidth="1"/>
    <col min="5313" max="5313" width="7.5703125" style="1" bestFit="1" customWidth="1"/>
    <col min="5314" max="5318" width="13.28515625" style="1" customWidth="1"/>
    <col min="5319" max="5319" width="14.5703125" style="1" customWidth="1"/>
    <col min="5320" max="5320" width="14.85546875" style="1" customWidth="1"/>
    <col min="5321" max="5321" width="13.7109375" style="1" bestFit="1" customWidth="1"/>
    <col min="5322" max="5322" width="15.7109375" style="1" bestFit="1" customWidth="1"/>
    <col min="5323" max="5323" width="10.5703125" style="1" customWidth="1"/>
    <col min="5324" max="5324" width="8" style="1" customWidth="1"/>
    <col min="5325" max="5565" width="9.140625" style="1"/>
    <col min="5566" max="5566" width="3.85546875" style="1" customWidth="1"/>
    <col min="5567" max="5567" width="19.85546875" style="1" customWidth="1"/>
    <col min="5568" max="5568" width="6.5703125" style="1" customWidth="1"/>
    <col min="5569" max="5569" width="7.5703125" style="1" bestFit="1" customWidth="1"/>
    <col min="5570" max="5574" width="13.28515625" style="1" customWidth="1"/>
    <col min="5575" max="5575" width="14.5703125" style="1" customWidth="1"/>
    <col min="5576" max="5576" width="14.85546875" style="1" customWidth="1"/>
    <col min="5577" max="5577" width="13.7109375" style="1" bestFit="1" customWidth="1"/>
    <col min="5578" max="5578" width="15.7109375" style="1" bestFit="1" customWidth="1"/>
    <col min="5579" max="5579" width="10.5703125" style="1" customWidth="1"/>
    <col min="5580" max="5580" width="8" style="1" customWidth="1"/>
    <col min="5581" max="5821" width="9.140625" style="1"/>
    <col min="5822" max="5822" width="3.85546875" style="1" customWidth="1"/>
    <col min="5823" max="5823" width="19.85546875" style="1" customWidth="1"/>
    <col min="5824" max="5824" width="6.5703125" style="1" customWidth="1"/>
    <col min="5825" max="5825" width="7.5703125" style="1" bestFit="1" customWidth="1"/>
    <col min="5826" max="5830" width="13.28515625" style="1" customWidth="1"/>
    <col min="5831" max="5831" width="14.5703125" style="1" customWidth="1"/>
    <col min="5832" max="5832" width="14.85546875" style="1" customWidth="1"/>
    <col min="5833" max="5833" width="13.7109375" style="1" bestFit="1" customWidth="1"/>
    <col min="5834" max="5834" width="15.7109375" style="1" bestFit="1" customWidth="1"/>
    <col min="5835" max="5835" width="10.5703125" style="1" customWidth="1"/>
    <col min="5836" max="5836" width="8" style="1" customWidth="1"/>
    <col min="5837" max="6077" width="9.140625" style="1"/>
    <col min="6078" max="6078" width="3.85546875" style="1" customWidth="1"/>
    <col min="6079" max="6079" width="19.85546875" style="1" customWidth="1"/>
    <col min="6080" max="6080" width="6.5703125" style="1" customWidth="1"/>
    <col min="6081" max="6081" width="7.5703125" style="1" bestFit="1" customWidth="1"/>
    <col min="6082" max="6086" width="13.28515625" style="1" customWidth="1"/>
    <col min="6087" max="6087" width="14.5703125" style="1" customWidth="1"/>
    <col min="6088" max="6088" width="14.85546875" style="1" customWidth="1"/>
    <col min="6089" max="6089" width="13.7109375" style="1" bestFit="1" customWidth="1"/>
    <col min="6090" max="6090" width="15.7109375" style="1" bestFit="1" customWidth="1"/>
    <col min="6091" max="6091" width="10.5703125" style="1" customWidth="1"/>
    <col min="6092" max="6092" width="8" style="1" customWidth="1"/>
    <col min="6093" max="6333" width="9.140625" style="1"/>
    <col min="6334" max="6334" width="3.85546875" style="1" customWidth="1"/>
    <col min="6335" max="6335" width="19.85546875" style="1" customWidth="1"/>
    <col min="6336" max="6336" width="6.5703125" style="1" customWidth="1"/>
    <col min="6337" max="6337" width="7.5703125" style="1" bestFit="1" customWidth="1"/>
    <col min="6338" max="6342" width="13.28515625" style="1" customWidth="1"/>
    <col min="6343" max="6343" width="14.5703125" style="1" customWidth="1"/>
    <col min="6344" max="6344" width="14.85546875" style="1" customWidth="1"/>
    <col min="6345" max="6345" width="13.7109375" style="1" bestFit="1" customWidth="1"/>
    <col min="6346" max="6346" width="15.7109375" style="1" bestFit="1" customWidth="1"/>
    <col min="6347" max="6347" width="10.5703125" style="1" customWidth="1"/>
    <col min="6348" max="6348" width="8" style="1" customWidth="1"/>
    <col min="6349" max="6589" width="9.140625" style="1"/>
    <col min="6590" max="6590" width="3.85546875" style="1" customWidth="1"/>
    <col min="6591" max="6591" width="19.85546875" style="1" customWidth="1"/>
    <col min="6592" max="6592" width="6.5703125" style="1" customWidth="1"/>
    <col min="6593" max="6593" width="7.5703125" style="1" bestFit="1" customWidth="1"/>
    <col min="6594" max="6598" width="13.28515625" style="1" customWidth="1"/>
    <col min="6599" max="6599" width="14.5703125" style="1" customWidth="1"/>
    <col min="6600" max="6600" width="14.85546875" style="1" customWidth="1"/>
    <col min="6601" max="6601" width="13.7109375" style="1" bestFit="1" customWidth="1"/>
    <col min="6602" max="6602" width="15.7109375" style="1" bestFit="1" customWidth="1"/>
    <col min="6603" max="6603" width="10.5703125" style="1" customWidth="1"/>
    <col min="6604" max="6604" width="8" style="1" customWidth="1"/>
    <col min="6605" max="6845" width="9.140625" style="1"/>
    <col min="6846" max="6846" width="3.85546875" style="1" customWidth="1"/>
    <col min="6847" max="6847" width="19.85546875" style="1" customWidth="1"/>
    <col min="6848" max="6848" width="6.5703125" style="1" customWidth="1"/>
    <col min="6849" max="6849" width="7.5703125" style="1" bestFit="1" customWidth="1"/>
    <col min="6850" max="6854" width="13.28515625" style="1" customWidth="1"/>
    <col min="6855" max="6855" width="14.5703125" style="1" customWidth="1"/>
    <col min="6856" max="6856" width="14.85546875" style="1" customWidth="1"/>
    <col min="6857" max="6857" width="13.7109375" style="1" bestFit="1" customWidth="1"/>
    <col min="6858" max="6858" width="15.7109375" style="1" bestFit="1" customWidth="1"/>
    <col min="6859" max="6859" width="10.5703125" style="1" customWidth="1"/>
    <col min="6860" max="6860" width="8" style="1" customWidth="1"/>
    <col min="6861" max="7101" width="9.140625" style="1"/>
    <col min="7102" max="7102" width="3.85546875" style="1" customWidth="1"/>
    <col min="7103" max="7103" width="19.85546875" style="1" customWidth="1"/>
    <col min="7104" max="7104" width="6.5703125" style="1" customWidth="1"/>
    <col min="7105" max="7105" width="7.5703125" style="1" bestFit="1" customWidth="1"/>
    <col min="7106" max="7110" width="13.28515625" style="1" customWidth="1"/>
    <col min="7111" max="7111" width="14.5703125" style="1" customWidth="1"/>
    <col min="7112" max="7112" width="14.85546875" style="1" customWidth="1"/>
    <col min="7113" max="7113" width="13.7109375" style="1" bestFit="1" customWidth="1"/>
    <col min="7114" max="7114" width="15.7109375" style="1" bestFit="1" customWidth="1"/>
    <col min="7115" max="7115" width="10.5703125" style="1" customWidth="1"/>
    <col min="7116" max="7116" width="8" style="1" customWidth="1"/>
    <col min="7117" max="7357" width="9.140625" style="1"/>
    <col min="7358" max="7358" width="3.85546875" style="1" customWidth="1"/>
    <col min="7359" max="7359" width="19.85546875" style="1" customWidth="1"/>
    <col min="7360" max="7360" width="6.5703125" style="1" customWidth="1"/>
    <col min="7361" max="7361" width="7.5703125" style="1" bestFit="1" customWidth="1"/>
    <col min="7362" max="7366" width="13.28515625" style="1" customWidth="1"/>
    <col min="7367" max="7367" width="14.5703125" style="1" customWidth="1"/>
    <col min="7368" max="7368" width="14.85546875" style="1" customWidth="1"/>
    <col min="7369" max="7369" width="13.7109375" style="1" bestFit="1" customWidth="1"/>
    <col min="7370" max="7370" width="15.7109375" style="1" bestFit="1" customWidth="1"/>
    <col min="7371" max="7371" width="10.5703125" style="1" customWidth="1"/>
    <col min="7372" max="7372" width="8" style="1" customWidth="1"/>
    <col min="7373" max="7613" width="9.140625" style="1"/>
    <col min="7614" max="7614" width="3.85546875" style="1" customWidth="1"/>
    <col min="7615" max="7615" width="19.85546875" style="1" customWidth="1"/>
    <col min="7616" max="7616" width="6.5703125" style="1" customWidth="1"/>
    <col min="7617" max="7617" width="7.5703125" style="1" bestFit="1" customWidth="1"/>
    <col min="7618" max="7622" width="13.28515625" style="1" customWidth="1"/>
    <col min="7623" max="7623" width="14.5703125" style="1" customWidth="1"/>
    <col min="7624" max="7624" width="14.85546875" style="1" customWidth="1"/>
    <col min="7625" max="7625" width="13.7109375" style="1" bestFit="1" customWidth="1"/>
    <col min="7626" max="7626" width="15.7109375" style="1" bestFit="1" customWidth="1"/>
    <col min="7627" max="7627" width="10.5703125" style="1" customWidth="1"/>
    <col min="7628" max="7628" width="8" style="1" customWidth="1"/>
    <col min="7629" max="7869" width="9.140625" style="1"/>
    <col min="7870" max="7870" width="3.85546875" style="1" customWidth="1"/>
    <col min="7871" max="7871" width="19.85546875" style="1" customWidth="1"/>
    <col min="7872" max="7872" width="6.5703125" style="1" customWidth="1"/>
    <col min="7873" max="7873" width="7.5703125" style="1" bestFit="1" customWidth="1"/>
    <col min="7874" max="7878" width="13.28515625" style="1" customWidth="1"/>
    <col min="7879" max="7879" width="14.5703125" style="1" customWidth="1"/>
    <col min="7880" max="7880" width="14.85546875" style="1" customWidth="1"/>
    <col min="7881" max="7881" width="13.7109375" style="1" bestFit="1" customWidth="1"/>
    <col min="7882" max="7882" width="15.7109375" style="1" bestFit="1" customWidth="1"/>
    <col min="7883" max="7883" width="10.5703125" style="1" customWidth="1"/>
    <col min="7884" max="7884" width="8" style="1" customWidth="1"/>
    <col min="7885" max="8125" width="9.140625" style="1"/>
    <col min="8126" max="8126" width="3.85546875" style="1" customWidth="1"/>
    <col min="8127" max="8127" width="19.85546875" style="1" customWidth="1"/>
    <col min="8128" max="8128" width="6.5703125" style="1" customWidth="1"/>
    <col min="8129" max="8129" width="7.5703125" style="1" bestFit="1" customWidth="1"/>
    <col min="8130" max="8134" width="13.28515625" style="1" customWidth="1"/>
    <col min="8135" max="8135" width="14.5703125" style="1" customWidth="1"/>
    <col min="8136" max="8136" width="14.85546875" style="1" customWidth="1"/>
    <col min="8137" max="8137" width="13.7109375" style="1" bestFit="1" customWidth="1"/>
    <col min="8138" max="8138" width="15.7109375" style="1" bestFit="1" customWidth="1"/>
    <col min="8139" max="8139" width="10.5703125" style="1" customWidth="1"/>
    <col min="8140" max="8140" width="8" style="1" customWidth="1"/>
    <col min="8141" max="8381" width="9.140625" style="1"/>
    <col min="8382" max="8382" width="3.85546875" style="1" customWidth="1"/>
    <col min="8383" max="8383" width="19.85546875" style="1" customWidth="1"/>
    <col min="8384" max="8384" width="6.5703125" style="1" customWidth="1"/>
    <col min="8385" max="8385" width="7.5703125" style="1" bestFit="1" customWidth="1"/>
    <col min="8386" max="8390" width="13.28515625" style="1" customWidth="1"/>
    <col min="8391" max="8391" width="14.5703125" style="1" customWidth="1"/>
    <col min="8392" max="8392" width="14.85546875" style="1" customWidth="1"/>
    <col min="8393" max="8393" width="13.7109375" style="1" bestFit="1" customWidth="1"/>
    <col min="8394" max="8394" width="15.7109375" style="1" bestFit="1" customWidth="1"/>
    <col min="8395" max="8395" width="10.5703125" style="1" customWidth="1"/>
    <col min="8396" max="8396" width="8" style="1" customWidth="1"/>
    <col min="8397" max="8637" width="9.140625" style="1"/>
    <col min="8638" max="8638" width="3.85546875" style="1" customWidth="1"/>
    <col min="8639" max="8639" width="19.85546875" style="1" customWidth="1"/>
    <col min="8640" max="8640" width="6.5703125" style="1" customWidth="1"/>
    <col min="8641" max="8641" width="7.5703125" style="1" bestFit="1" customWidth="1"/>
    <col min="8642" max="8646" width="13.28515625" style="1" customWidth="1"/>
    <col min="8647" max="8647" width="14.5703125" style="1" customWidth="1"/>
    <col min="8648" max="8648" width="14.85546875" style="1" customWidth="1"/>
    <col min="8649" max="8649" width="13.7109375" style="1" bestFit="1" customWidth="1"/>
    <col min="8650" max="8650" width="15.7109375" style="1" bestFit="1" customWidth="1"/>
    <col min="8651" max="8651" width="10.5703125" style="1" customWidth="1"/>
    <col min="8652" max="8652" width="8" style="1" customWidth="1"/>
    <col min="8653" max="8893" width="9.140625" style="1"/>
    <col min="8894" max="8894" width="3.85546875" style="1" customWidth="1"/>
    <col min="8895" max="8895" width="19.85546875" style="1" customWidth="1"/>
    <col min="8896" max="8896" width="6.5703125" style="1" customWidth="1"/>
    <col min="8897" max="8897" width="7.5703125" style="1" bestFit="1" customWidth="1"/>
    <col min="8898" max="8902" width="13.28515625" style="1" customWidth="1"/>
    <col min="8903" max="8903" width="14.5703125" style="1" customWidth="1"/>
    <col min="8904" max="8904" width="14.85546875" style="1" customWidth="1"/>
    <col min="8905" max="8905" width="13.7109375" style="1" bestFit="1" customWidth="1"/>
    <col min="8906" max="8906" width="15.7109375" style="1" bestFit="1" customWidth="1"/>
    <col min="8907" max="8907" width="10.5703125" style="1" customWidth="1"/>
    <col min="8908" max="8908" width="8" style="1" customWidth="1"/>
    <col min="8909" max="9149" width="9.140625" style="1"/>
    <col min="9150" max="9150" width="3.85546875" style="1" customWidth="1"/>
    <col min="9151" max="9151" width="19.85546875" style="1" customWidth="1"/>
    <col min="9152" max="9152" width="6.5703125" style="1" customWidth="1"/>
    <col min="9153" max="9153" width="7.5703125" style="1" bestFit="1" customWidth="1"/>
    <col min="9154" max="9158" width="13.28515625" style="1" customWidth="1"/>
    <col min="9159" max="9159" width="14.5703125" style="1" customWidth="1"/>
    <col min="9160" max="9160" width="14.85546875" style="1" customWidth="1"/>
    <col min="9161" max="9161" width="13.7109375" style="1" bestFit="1" customWidth="1"/>
    <col min="9162" max="9162" width="15.7109375" style="1" bestFit="1" customWidth="1"/>
    <col min="9163" max="9163" width="10.5703125" style="1" customWidth="1"/>
    <col min="9164" max="9164" width="8" style="1" customWidth="1"/>
    <col min="9165" max="9405" width="9.140625" style="1"/>
    <col min="9406" max="9406" width="3.85546875" style="1" customWidth="1"/>
    <col min="9407" max="9407" width="19.85546875" style="1" customWidth="1"/>
    <col min="9408" max="9408" width="6.5703125" style="1" customWidth="1"/>
    <col min="9409" max="9409" width="7.5703125" style="1" bestFit="1" customWidth="1"/>
    <col min="9410" max="9414" width="13.28515625" style="1" customWidth="1"/>
    <col min="9415" max="9415" width="14.5703125" style="1" customWidth="1"/>
    <col min="9416" max="9416" width="14.85546875" style="1" customWidth="1"/>
    <col min="9417" max="9417" width="13.7109375" style="1" bestFit="1" customWidth="1"/>
    <col min="9418" max="9418" width="15.7109375" style="1" bestFit="1" customWidth="1"/>
    <col min="9419" max="9419" width="10.5703125" style="1" customWidth="1"/>
    <col min="9420" max="9420" width="8" style="1" customWidth="1"/>
    <col min="9421" max="9661" width="9.140625" style="1"/>
    <col min="9662" max="9662" width="3.85546875" style="1" customWidth="1"/>
    <col min="9663" max="9663" width="19.85546875" style="1" customWidth="1"/>
    <col min="9664" max="9664" width="6.5703125" style="1" customWidth="1"/>
    <col min="9665" max="9665" width="7.5703125" style="1" bestFit="1" customWidth="1"/>
    <col min="9666" max="9670" width="13.28515625" style="1" customWidth="1"/>
    <col min="9671" max="9671" width="14.5703125" style="1" customWidth="1"/>
    <col min="9672" max="9672" width="14.85546875" style="1" customWidth="1"/>
    <col min="9673" max="9673" width="13.7109375" style="1" bestFit="1" customWidth="1"/>
    <col min="9674" max="9674" width="15.7109375" style="1" bestFit="1" customWidth="1"/>
    <col min="9675" max="9675" width="10.5703125" style="1" customWidth="1"/>
    <col min="9676" max="9676" width="8" style="1" customWidth="1"/>
    <col min="9677" max="9917" width="9.140625" style="1"/>
    <col min="9918" max="9918" width="3.85546875" style="1" customWidth="1"/>
    <col min="9919" max="9919" width="19.85546875" style="1" customWidth="1"/>
    <col min="9920" max="9920" width="6.5703125" style="1" customWidth="1"/>
    <col min="9921" max="9921" width="7.5703125" style="1" bestFit="1" customWidth="1"/>
    <col min="9922" max="9926" width="13.28515625" style="1" customWidth="1"/>
    <col min="9927" max="9927" width="14.5703125" style="1" customWidth="1"/>
    <col min="9928" max="9928" width="14.85546875" style="1" customWidth="1"/>
    <col min="9929" max="9929" width="13.7109375" style="1" bestFit="1" customWidth="1"/>
    <col min="9930" max="9930" width="15.7109375" style="1" bestFit="1" customWidth="1"/>
    <col min="9931" max="9931" width="10.5703125" style="1" customWidth="1"/>
    <col min="9932" max="9932" width="8" style="1" customWidth="1"/>
    <col min="9933" max="10173" width="9.140625" style="1"/>
    <col min="10174" max="10174" width="3.85546875" style="1" customWidth="1"/>
    <col min="10175" max="10175" width="19.85546875" style="1" customWidth="1"/>
    <col min="10176" max="10176" width="6.5703125" style="1" customWidth="1"/>
    <col min="10177" max="10177" width="7.5703125" style="1" bestFit="1" customWidth="1"/>
    <col min="10178" max="10182" width="13.28515625" style="1" customWidth="1"/>
    <col min="10183" max="10183" width="14.5703125" style="1" customWidth="1"/>
    <col min="10184" max="10184" width="14.85546875" style="1" customWidth="1"/>
    <col min="10185" max="10185" width="13.7109375" style="1" bestFit="1" customWidth="1"/>
    <col min="10186" max="10186" width="15.7109375" style="1" bestFit="1" customWidth="1"/>
    <col min="10187" max="10187" width="10.5703125" style="1" customWidth="1"/>
    <col min="10188" max="10188" width="8" style="1" customWidth="1"/>
    <col min="10189" max="10429" width="9.140625" style="1"/>
    <col min="10430" max="10430" width="3.85546875" style="1" customWidth="1"/>
    <col min="10431" max="10431" width="19.85546875" style="1" customWidth="1"/>
    <col min="10432" max="10432" width="6.5703125" style="1" customWidth="1"/>
    <col min="10433" max="10433" width="7.5703125" style="1" bestFit="1" customWidth="1"/>
    <col min="10434" max="10438" width="13.28515625" style="1" customWidth="1"/>
    <col min="10439" max="10439" width="14.5703125" style="1" customWidth="1"/>
    <col min="10440" max="10440" width="14.85546875" style="1" customWidth="1"/>
    <col min="10441" max="10441" width="13.7109375" style="1" bestFit="1" customWidth="1"/>
    <col min="10442" max="10442" width="15.7109375" style="1" bestFit="1" customWidth="1"/>
    <col min="10443" max="10443" width="10.5703125" style="1" customWidth="1"/>
    <col min="10444" max="10444" width="8" style="1" customWidth="1"/>
    <col min="10445" max="10685" width="9.140625" style="1"/>
    <col min="10686" max="10686" width="3.85546875" style="1" customWidth="1"/>
    <col min="10687" max="10687" width="19.85546875" style="1" customWidth="1"/>
    <col min="10688" max="10688" width="6.5703125" style="1" customWidth="1"/>
    <col min="10689" max="10689" width="7.5703125" style="1" bestFit="1" customWidth="1"/>
    <col min="10690" max="10694" width="13.28515625" style="1" customWidth="1"/>
    <col min="10695" max="10695" width="14.5703125" style="1" customWidth="1"/>
    <col min="10696" max="10696" width="14.85546875" style="1" customWidth="1"/>
    <col min="10697" max="10697" width="13.7109375" style="1" bestFit="1" customWidth="1"/>
    <col min="10698" max="10698" width="15.7109375" style="1" bestFit="1" customWidth="1"/>
    <col min="10699" max="10699" width="10.5703125" style="1" customWidth="1"/>
    <col min="10700" max="10700" width="8" style="1" customWidth="1"/>
    <col min="10701" max="10941" width="9.140625" style="1"/>
    <col min="10942" max="10942" width="3.85546875" style="1" customWidth="1"/>
    <col min="10943" max="10943" width="19.85546875" style="1" customWidth="1"/>
    <col min="10944" max="10944" width="6.5703125" style="1" customWidth="1"/>
    <col min="10945" max="10945" width="7.5703125" style="1" bestFit="1" customWidth="1"/>
    <col min="10946" max="10950" width="13.28515625" style="1" customWidth="1"/>
    <col min="10951" max="10951" width="14.5703125" style="1" customWidth="1"/>
    <col min="10952" max="10952" width="14.85546875" style="1" customWidth="1"/>
    <col min="10953" max="10953" width="13.7109375" style="1" bestFit="1" customWidth="1"/>
    <col min="10954" max="10954" width="15.7109375" style="1" bestFit="1" customWidth="1"/>
    <col min="10955" max="10955" width="10.5703125" style="1" customWidth="1"/>
    <col min="10956" max="10956" width="8" style="1" customWidth="1"/>
    <col min="10957" max="11197" width="9.140625" style="1"/>
    <col min="11198" max="11198" width="3.85546875" style="1" customWidth="1"/>
    <col min="11199" max="11199" width="19.85546875" style="1" customWidth="1"/>
    <col min="11200" max="11200" width="6.5703125" style="1" customWidth="1"/>
    <col min="11201" max="11201" width="7.5703125" style="1" bestFit="1" customWidth="1"/>
    <col min="11202" max="11206" width="13.28515625" style="1" customWidth="1"/>
    <col min="11207" max="11207" width="14.5703125" style="1" customWidth="1"/>
    <col min="11208" max="11208" width="14.85546875" style="1" customWidth="1"/>
    <col min="11209" max="11209" width="13.7109375" style="1" bestFit="1" customWidth="1"/>
    <col min="11210" max="11210" width="15.7109375" style="1" bestFit="1" customWidth="1"/>
    <col min="11211" max="11211" width="10.5703125" style="1" customWidth="1"/>
    <col min="11212" max="11212" width="8" style="1" customWidth="1"/>
    <col min="11213" max="11453" width="9.140625" style="1"/>
    <col min="11454" max="11454" width="3.85546875" style="1" customWidth="1"/>
    <col min="11455" max="11455" width="19.85546875" style="1" customWidth="1"/>
    <col min="11456" max="11456" width="6.5703125" style="1" customWidth="1"/>
    <col min="11457" max="11457" width="7.5703125" style="1" bestFit="1" customWidth="1"/>
    <col min="11458" max="11462" width="13.28515625" style="1" customWidth="1"/>
    <col min="11463" max="11463" width="14.5703125" style="1" customWidth="1"/>
    <col min="11464" max="11464" width="14.85546875" style="1" customWidth="1"/>
    <col min="11465" max="11465" width="13.7109375" style="1" bestFit="1" customWidth="1"/>
    <col min="11466" max="11466" width="15.7109375" style="1" bestFit="1" customWidth="1"/>
    <col min="11467" max="11467" width="10.5703125" style="1" customWidth="1"/>
    <col min="11468" max="11468" width="8" style="1" customWidth="1"/>
    <col min="11469" max="11709" width="9.140625" style="1"/>
    <col min="11710" max="11710" width="3.85546875" style="1" customWidth="1"/>
    <col min="11711" max="11711" width="19.85546875" style="1" customWidth="1"/>
    <col min="11712" max="11712" width="6.5703125" style="1" customWidth="1"/>
    <col min="11713" max="11713" width="7.5703125" style="1" bestFit="1" customWidth="1"/>
    <col min="11714" max="11718" width="13.28515625" style="1" customWidth="1"/>
    <col min="11719" max="11719" width="14.5703125" style="1" customWidth="1"/>
    <col min="11720" max="11720" width="14.85546875" style="1" customWidth="1"/>
    <col min="11721" max="11721" width="13.7109375" style="1" bestFit="1" customWidth="1"/>
    <col min="11722" max="11722" width="15.7109375" style="1" bestFit="1" customWidth="1"/>
    <col min="11723" max="11723" width="10.5703125" style="1" customWidth="1"/>
    <col min="11724" max="11724" width="8" style="1" customWidth="1"/>
    <col min="11725" max="11965" width="9.140625" style="1"/>
    <col min="11966" max="11966" width="3.85546875" style="1" customWidth="1"/>
    <col min="11967" max="11967" width="19.85546875" style="1" customWidth="1"/>
    <col min="11968" max="11968" width="6.5703125" style="1" customWidth="1"/>
    <col min="11969" max="11969" width="7.5703125" style="1" bestFit="1" customWidth="1"/>
    <col min="11970" max="11974" width="13.28515625" style="1" customWidth="1"/>
    <col min="11975" max="11975" width="14.5703125" style="1" customWidth="1"/>
    <col min="11976" max="11976" width="14.85546875" style="1" customWidth="1"/>
    <col min="11977" max="11977" width="13.7109375" style="1" bestFit="1" customWidth="1"/>
    <col min="11978" max="11978" width="15.7109375" style="1" bestFit="1" customWidth="1"/>
    <col min="11979" max="11979" width="10.5703125" style="1" customWidth="1"/>
    <col min="11980" max="11980" width="8" style="1" customWidth="1"/>
    <col min="11981" max="12221" width="9.140625" style="1"/>
    <col min="12222" max="12222" width="3.85546875" style="1" customWidth="1"/>
    <col min="12223" max="12223" width="19.85546875" style="1" customWidth="1"/>
    <col min="12224" max="12224" width="6.5703125" style="1" customWidth="1"/>
    <col min="12225" max="12225" width="7.5703125" style="1" bestFit="1" customWidth="1"/>
    <col min="12226" max="12230" width="13.28515625" style="1" customWidth="1"/>
    <col min="12231" max="12231" width="14.5703125" style="1" customWidth="1"/>
    <col min="12232" max="12232" width="14.85546875" style="1" customWidth="1"/>
    <col min="12233" max="12233" width="13.7109375" style="1" bestFit="1" customWidth="1"/>
    <col min="12234" max="12234" width="15.7109375" style="1" bestFit="1" customWidth="1"/>
    <col min="12235" max="12235" width="10.5703125" style="1" customWidth="1"/>
    <col min="12236" max="12236" width="8" style="1" customWidth="1"/>
    <col min="12237" max="12477" width="9.140625" style="1"/>
    <col min="12478" max="12478" width="3.85546875" style="1" customWidth="1"/>
    <col min="12479" max="12479" width="19.85546875" style="1" customWidth="1"/>
    <col min="12480" max="12480" width="6.5703125" style="1" customWidth="1"/>
    <col min="12481" max="12481" width="7.5703125" style="1" bestFit="1" customWidth="1"/>
    <col min="12482" max="12486" width="13.28515625" style="1" customWidth="1"/>
    <col min="12487" max="12487" width="14.5703125" style="1" customWidth="1"/>
    <col min="12488" max="12488" width="14.85546875" style="1" customWidth="1"/>
    <col min="12489" max="12489" width="13.7109375" style="1" bestFit="1" customWidth="1"/>
    <col min="12490" max="12490" width="15.7109375" style="1" bestFit="1" customWidth="1"/>
    <col min="12491" max="12491" width="10.5703125" style="1" customWidth="1"/>
    <col min="12492" max="12492" width="8" style="1" customWidth="1"/>
    <col min="12493" max="12733" width="9.140625" style="1"/>
    <col min="12734" max="12734" width="3.85546875" style="1" customWidth="1"/>
    <col min="12735" max="12735" width="19.85546875" style="1" customWidth="1"/>
    <col min="12736" max="12736" width="6.5703125" style="1" customWidth="1"/>
    <col min="12737" max="12737" width="7.5703125" style="1" bestFit="1" customWidth="1"/>
    <col min="12738" max="12742" width="13.28515625" style="1" customWidth="1"/>
    <col min="12743" max="12743" width="14.5703125" style="1" customWidth="1"/>
    <col min="12744" max="12744" width="14.85546875" style="1" customWidth="1"/>
    <col min="12745" max="12745" width="13.7109375" style="1" bestFit="1" customWidth="1"/>
    <col min="12746" max="12746" width="15.7109375" style="1" bestFit="1" customWidth="1"/>
    <col min="12747" max="12747" width="10.5703125" style="1" customWidth="1"/>
    <col min="12748" max="12748" width="8" style="1" customWidth="1"/>
    <col min="12749" max="12989" width="9.140625" style="1"/>
    <col min="12990" max="12990" width="3.85546875" style="1" customWidth="1"/>
    <col min="12991" max="12991" width="19.85546875" style="1" customWidth="1"/>
    <col min="12992" max="12992" width="6.5703125" style="1" customWidth="1"/>
    <col min="12993" max="12993" width="7.5703125" style="1" bestFit="1" customWidth="1"/>
    <col min="12994" max="12998" width="13.28515625" style="1" customWidth="1"/>
    <col min="12999" max="12999" width="14.5703125" style="1" customWidth="1"/>
    <col min="13000" max="13000" width="14.85546875" style="1" customWidth="1"/>
    <col min="13001" max="13001" width="13.7109375" style="1" bestFit="1" customWidth="1"/>
    <col min="13002" max="13002" width="15.7109375" style="1" bestFit="1" customWidth="1"/>
    <col min="13003" max="13003" width="10.5703125" style="1" customWidth="1"/>
    <col min="13004" max="13004" width="8" style="1" customWidth="1"/>
    <col min="13005" max="13245" width="9.140625" style="1"/>
    <col min="13246" max="13246" width="3.85546875" style="1" customWidth="1"/>
    <col min="13247" max="13247" width="19.85546875" style="1" customWidth="1"/>
    <col min="13248" max="13248" width="6.5703125" style="1" customWidth="1"/>
    <col min="13249" max="13249" width="7.5703125" style="1" bestFit="1" customWidth="1"/>
    <col min="13250" max="13254" width="13.28515625" style="1" customWidth="1"/>
    <col min="13255" max="13255" width="14.5703125" style="1" customWidth="1"/>
    <col min="13256" max="13256" width="14.85546875" style="1" customWidth="1"/>
    <col min="13257" max="13257" width="13.7109375" style="1" bestFit="1" customWidth="1"/>
    <col min="13258" max="13258" width="15.7109375" style="1" bestFit="1" customWidth="1"/>
    <col min="13259" max="13259" width="10.5703125" style="1" customWidth="1"/>
    <col min="13260" max="13260" width="8" style="1" customWidth="1"/>
    <col min="13261" max="13501" width="9.140625" style="1"/>
    <col min="13502" max="13502" width="3.85546875" style="1" customWidth="1"/>
    <col min="13503" max="13503" width="19.85546875" style="1" customWidth="1"/>
    <col min="13504" max="13504" width="6.5703125" style="1" customWidth="1"/>
    <col min="13505" max="13505" width="7.5703125" style="1" bestFit="1" customWidth="1"/>
    <col min="13506" max="13510" width="13.28515625" style="1" customWidth="1"/>
    <col min="13511" max="13511" width="14.5703125" style="1" customWidth="1"/>
    <col min="13512" max="13512" width="14.85546875" style="1" customWidth="1"/>
    <col min="13513" max="13513" width="13.7109375" style="1" bestFit="1" customWidth="1"/>
    <col min="13514" max="13514" width="15.7109375" style="1" bestFit="1" customWidth="1"/>
    <col min="13515" max="13515" width="10.5703125" style="1" customWidth="1"/>
    <col min="13516" max="13516" width="8" style="1" customWidth="1"/>
    <col min="13517" max="13757" width="9.140625" style="1"/>
    <col min="13758" max="13758" width="3.85546875" style="1" customWidth="1"/>
    <col min="13759" max="13759" width="19.85546875" style="1" customWidth="1"/>
    <col min="13760" max="13760" width="6.5703125" style="1" customWidth="1"/>
    <col min="13761" max="13761" width="7.5703125" style="1" bestFit="1" customWidth="1"/>
    <col min="13762" max="13766" width="13.28515625" style="1" customWidth="1"/>
    <col min="13767" max="13767" width="14.5703125" style="1" customWidth="1"/>
    <col min="13768" max="13768" width="14.85546875" style="1" customWidth="1"/>
    <col min="13769" max="13769" width="13.7109375" style="1" bestFit="1" customWidth="1"/>
    <col min="13770" max="13770" width="15.7109375" style="1" bestFit="1" customWidth="1"/>
    <col min="13771" max="13771" width="10.5703125" style="1" customWidth="1"/>
    <col min="13772" max="13772" width="8" style="1" customWidth="1"/>
    <col min="13773" max="14013" width="9.140625" style="1"/>
    <col min="14014" max="14014" width="3.85546875" style="1" customWidth="1"/>
    <col min="14015" max="14015" width="19.85546875" style="1" customWidth="1"/>
    <col min="14016" max="14016" width="6.5703125" style="1" customWidth="1"/>
    <col min="14017" max="14017" width="7.5703125" style="1" bestFit="1" customWidth="1"/>
    <col min="14018" max="14022" width="13.28515625" style="1" customWidth="1"/>
    <col min="14023" max="14023" width="14.5703125" style="1" customWidth="1"/>
    <col min="14024" max="14024" width="14.85546875" style="1" customWidth="1"/>
    <col min="14025" max="14025" width="13.7109375" style="1" bestFit="1" customWidth="1"/>
    <col min="14026" max="14026" width="15.7109375" style="1" bestFit="1" customWidth="1"/>
    <col min="14027" max="14027" width="10.5703125" style="1" customWidth="1"/>
    <col min="14028" max="14028" width="8" style="1" customWidth="1"/>
    <col min="14029" max="14269" width="9.140625" style="1"/>
    <col min="14270" max="14270" width="3.85546875" style="1" customWidth="1"/>
    <col min="14271" max="14271" width="19.85546875" style="1" customWidth="1"/>
    <col min="14272" max="14272" width="6.5703125" style="1" customWidth="1"/>
    <col min="14273" max="14273" width="7.5703125" style="1" bestFit="1" customWidth="1"/>
    <col min="14274" max="14278" width="13.28515625" style="1" customWidth="1"/>
    <col min="14279" max="14279" width="14.5703125" style="1" customWidth="1"/>
    <col min="14280" max="14280" width="14.85546875" style="1" customWidth="1"/>
    <col min="14281" max="14281" width="13.7109375" style="1" bestFit="1" customWidth="1"/>
    <col min="14282" max="14282" width="15.7109375" style="1" bestFit="1" customWidth="1"/>
    <col min="14283" max="14283" width="10.5703125" style="1" customWidth="1"/>
    <col min="14284" max="14284" width="8" style="1" customWidth="1"/>
    <col min="14285" max="14525" width="9.140625" style="1"/>
    <col min="14526" max="14526" width="3.85546875" style="1" customWidth="1"/>
    <col min="14527" max="14527" width="19.85546875" style="1" customWidth="1"/>
    <col min="14528" max="14528" width="6.5703125" style="1" customWidth="1"/>
    <col min="14529" max="14529" width="7.5703125" style="1" bestFit="1" customWidth="1"/>
    <col min="14530" max="14534" width="13.28515625" style="1" customWidth="1"/>
    <col min="14535" max="14535" width="14.5703125" style="1" customWidth="1"/>
    <col min="14536" max="14536" width="14.85546875" style="1" customWidth="1"/>
    <col min="14537" max="14537" width="13.7109375" style="1" bestFit="1" customWidth="1"/>
    <col min="14538" max="14538" width="15.7109375" style="1" bestFit="1" customWidth="1"/>
    <col min="14539" max="14539" width="10.5703125" style="1" customWidth="1"/>
    <col min="14540" max="14540" width="8" style="1" customWidth="1"/>
    <col min="14541" max="14781" width="9.140625" style="1"/>
    <col min="14782" max="14782" width="3.85546875" style="1" customWidth="1"/>
    <col min="14783" max="14783" width="19.85546875" style="1" customWidth="1"/>
    <col min="14784" max="14784" width="6.5703125" style="1" customWidth="1"/>
    <col min="14785" max="14785" width="7.5703125" style="1" bestFit="1" customWidth="1"/>
    <col min="14786" max="14790" width="13.28515625" style="1" customWidth="1"/>
    <col min="14791" max="14791" width="14.5703125" style="1" customWidth="1"/>
    <col min="14792" max="14792" width="14.85546875" style="1" customWidth="1"/>
    <col min="14793" max="14793" width="13.7109375" style="1" bestFit="1" customWidth="1"/>
    <col min="14794" max="14794" width="15.7109375" style="1" bestFit="1" customWidth="1"/>
    <col min="14795" max="14795" width="10.5703125" style="1" customWidth="1"/>
    <col min="14796" max="14796" width="8" style="1" customWidth="1"/>
    <col min="14797" max="15037" width="9.140625" style="1"/>
    <col min="15038" max="15038" width="3.85546875" style="1" customWidth="1"/>
    <col min="15039" max="15039" width="19.85546875" style="1" customWidth="1"/>
    <col min="15040" max="15040" width="6.5703125" style="1" customWidth="1"/>
    <col min="15041" max="15041" width="7.5703125" style="1" bestFit="1" customWidth="1"/>
    <col min="15042" max="15046" width="13.28515625" style="1" customWidth="1"/>
    <col min="15047" max="15047" width="14.5703125" style="1" customWidth="1"/>
    <col min="15048" max="15048" width="14.85546875" style="1" customWidth="1"/>
    <col min="15049" max="15049" width="13.7109375" style="1" bestFit="1" customWidth="1"/>
    <col min="15050" max="15050" width="15.7109375" style="1" bestFit="1" customWidth="1"/>
    <col min="15051" max="15051" width="10.5703125" style="1" customWidth="1"/>
    <col min="15052" max="15052" width="8" style="1" customWidth="1"/>
    <col min="15053" max="15293" width="9.140625" style="1"/>
    <col min="15294" max="15294" width="3.85546875" style="1" customWidth="1"/>
    <col min="15295" max="15295" width="19.85546875" style="1" customWidth="1"/>
    <col min="15296" max="15296" width="6.5703125" style="1" customWidth="1"/>
    <col min="15297" max="15297" width="7.5703125" style="1" bestFit="1" customWidth="1"/>
    <col min="15298" max="15302" width="13.28515625" style="1" customWidth="1"/>
    <col min="15303" max="15303" width="14.5703125" style="1" customWidth="1"/>
    <col min="15304" max="15304" width="14.85546875" style="1" customWidth="1"/>
    <col min="15305" max="15305" width="13.7109375" style="1" bestFit="1" customWidth="1"/>
    <col min="15306" max="15306" width="15.7109375" style="1" bestFit="1" customWidth="1"/>
    <col min="15307" max="15307" width="10.5703125" style="1" customWidth="1"/>
    <col min="15308" max="15308" width="8" style="1" customWidth="1"/>
    <col min="15309" max="15549" width="9.140625" style="1"/>
    <col min="15550" max="15550" width="3.85546875" style="1" customWidth="1"/>
    <col min="15551" max="15551" width="19.85546875" style="1" customWidth="1"/>
    <col min="15552" max="15552" width="6.5703125" style="1" customWidth="1"/>
    <col min="15553" max="15553" width="7.5703125" style="1" bestFit="1" customWidth="1"/>
    <col min="15554" max="15558" width="13.28515625" style="1" customWidth="1"/>
    <col min="15559" max="15559" width="14.5703125" style="1" customWidth="1"/>
    <col min="15560" max="15560" width="14.85546875" style="1" customWidth="1"/>
    <col min="15561" max="15561" width="13.7109375" style="1" bestFit="1" customWidth="1"/>
    <col min="15562" max="15562" width="15.7109375" style="1" bestFit="1" customWidth="1"/>
    <col min="15563" max="15563" width="10.5703125" style="1" customWidth="1"/>
    <col min="15564" max="15564" width="8" style="1" customWidth="1"/>
    <col min="15565" max="15805" width="9.140625" style="1"/>
    <col min="15806" max="15806" width="3.85546875" style="1" customWidth="1"/>
    <col min="15807" max="15807" width="19.85546875" style="1" customWidth="1"/>
    <col min="15808" max="15808" width="6.5703125" style="1" customWidth="1"/>
    <col min="15809" max="15809" width="7.5703125" style="1" bestFit="1" customWidth="1"/>
    <col min="15810" max="15814" width="13.28515625" style="1" customWidth="1"/>
    <col min="15815" max="15815" width="14.5703125" style="1" customWidth="1"/>
    <col min="15816" max="15816" width="14.85546875" style="1" customWidth="1"/>
    <col min="15817" max="15817" width="13.7109375" style="1" bestFit="1" customWidth="1"/>
    <col min="15818" max="15818" width="15.7109375" style="1" bestFit="1" customWidth="1"/>
    <col min="15819" max="15819" width="10.5703125" style="1" customWidth="1"/>
    <col min="15820" max="15820" width="8" style="1" customWidth="1"/>
    <col min="15821" max="16061" width="9.140625" style="1"/>
    <col min="16062" max="16062" width="3.85546875" style="1" customWidth="1"/>
    <col min="16063" max="16063" width="19.85546875" style="1" customWidth="1"/>
    <col min="16064" max="16064" width="6.5703125" style="1" customWidth="1"/>
    <col min="16065" max="16065" width="7.5703125" style="1" bestFit="1" customWidth="1"/>
    <col min="16066" max="16070" width="13.28515625" style="1" customWidth="1"/>
    <col min="16071" max="16071" width="14.5703125" style="1" customWidth="1"/>
    <col min="16072" max="16072" width="14.85546875" style="1" customWidth="1"/>
    <col min="16073" max="16073" width="13.7109375" style="1" bestFit="1" customWidth="1"/>
    <col min="16074" max="16074" width="15.7109375" style="1" bestFit="1" customWidth="1"/>
    <col min="16075" max="16075" width="10.5703125" style="1" customWidth="1"/>
    <col min="16076" max="16076" width="8" style="1" customWidth="1"/>
    <col min="16077" max="16384" width="9.140625" style="1"/>
  </cols>
  <sheetData>
    <row r="1" spans="1:11" ht="28.5" customHeight="1" x14ac:dyDescent="0.25">
      <c r="A1" s="230" t="s">
        <v>75</v>
      </c>
      <c r="B1" s="230"/>
      <c r="C1" s="230"/>
      <c r="D1" s="230"/>
      <c r="E1" s="230"/>
      <c r="F1" s="230"/>
      <c r="G1" s="230"/>
      <c r="H1" s="133"/>
    </row>
    <row r="2" spans="1:11" ht="16.5" x14ac:dyDescent="0.25">
      <c r="A2" s="46"/>
      <c r="B2" s="52"/>
      <c r="C2" s="46"/>
      <c r="D2" s="46"/>
      <c r="E2" s="46"/>
      <c r="F2" s="46"/>
      <c r="G2" s="46"/>
      <c r="H2" s="46"/>
    </row>
    <row r="3" spans="1:11" ht="32.25" customHeight="1" x14ac:dyDescent="0.25">
      <c r="A3" s="232" t="s">
        <v>199</v>
      </c>
      <c r="B3" s="232"/>
      <c r="C3" s="232"/>
      <c r="D3" s="232"/>
      <c r="E3" s="232"/>
      <c r="F3" s="232"/>
      <c r="G3" s="232"/>
      <c r="H3" s="161"/>
      <c r="I3" s="161"/>
      <c r="J3" s="161"/>
      <c r="K3" s="161"/>
    </row>
    <row r="4" spans="1:11" ht="27.75" customHeight="1" x14ac:dyDescent="0.25">
      <c r="A4" s="133" t="s">
        <v>2</v>
      </c>
    </row>
    <row r="5" spans="1:11" ht="38.25" customHeight="1" x14ac:dyDescent="0.25">
      <c r="A5" s="229" t="s">
        <v>200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</row>
    <row r="6" spans="1:11" ht="21.75" customHeight="1" x14ac:dyDescent="0.25">
      <c r="A6" s="133" t="s">
        <v>76</v>
      </c>
      <c r="B6" s="52"/>
      <c r="C6" s="46"/>
      <c r="D6" s="46"/>
      <c r="E6" s="46"/>
      <c r="F6" s="46"/>
      <c r="G6" s="46"/>
      <c r="H6" s="46"/>
    </row>
    <row r="7" spans="1:11" ht="46.5" customHeight="1" x14ac:dyDescent="0.25">
      <c r="A7" s="229" t="s">
        <v>77</v>
      </c>
      <c r="B7" s="229"/>
      <c r="C7" s="229"/>
      <c r="D7" s="229"/>
      <c r="E7" s="229"/>
      <c r="F7" s="229"/>
      <c r="G7" s="229"/>
      <c r="H7" s="163"/>
    </row>
    <row r="8" spans="1:11" ht="18" customHeight="1" x14ac:dyDescent="0.25">
      <c r="A8" s="46"/>
      <c r="B8" s="52"/>
      <c r="C8" s="46"/>
      <c r="D8" s="46"/>
      <c r="E8" s="46"/>
      <c r="F8" s="46"/>
      <c r="G8" s="46"/>
      <c r="H8" s="46"/>
    </row>
    <row r="9" spans="1:11" ht="69" customHeight="1" x14ac:dyDescent="0.25">
      <c r="A9" s="55" t="s">
        <v>6</v>
      </c>
      <c r="B9" s="55" t="s">
        <v>7</v>
      </c>
      <c r="C9" s="55" t="s">
        <v>8</v>
      </c>
      <c r="D9" s="55" t="s">
        <v>9</v>
      </c>
      <c r="E9" s="135" t="s">
        <v>207</v>
      </c>
      <c r="F9" s="136" t="s">
        <v>208</v>
      </c>
      <c r="G9" s="136" t="s">
        <v>209</v>
      </c>
      <c r="H9" s="57"/>
    </row>
    <row r="10" spans="1:11" ht="84" customHeight="1" x14ac:dyDescent="0.25">
      <c r="A10" s="55">
        <v>1</v>
      </c>
      <c r="B10" s="55" t="s">
        <v>202</v>
      </c>
      <c r="C10" s="55" t="s">
        <v>201</v>
      </c>
      <c r="D10" s="55">
        <v>1</v>
      </c>
      <c r="E10" s="137">
        <v>1490</v>
      </c>
      <c r="F10" s="5">
        <v>4900</v>
      </c>
      <c r="G10" s="5">
        <v>3500</v>
      </c>
      <c r="H10" s="57"/>
    </row>
    <row r="11" spans="1:11" ht="51" customHeight="1" x14ac:dyDescent="0.25">
      <c r="A11" s="55">
        <v>2</v>
      </c>
      <c r="B11" s="55" t="s">
        <v>203</v>
      </c>
      <c r="C11" s="55" t="s">
        <v>201</v>
      </c>
      <c r="D11" s="55">
        <v>5</v>
      </c>
      <c r="E11" s="137">
        <v>1490</v>
      </c>
      <c r="F11" s="5">
        <v>4500</v>
      </c>
      <c r="G11" s="5">
        <v>3500</v>
      </c>
      <c r="H11" s="57"/>
    </row>
    <row r="12" spans="1:11" ht="27.75" customHeight="1" x14ac:dyDescent="0.25">
      <c r="A12" s="233" t="s">
        <v>16</v>
      </c>
      <c r="B12" s="234"/>
      <c r="C12" s="233"/>
      <c r="D12" s="233"/>
      <c r="E12" s="84">
        <f>E10*$D$10+$D$11*E11</f>
        <v>8940</v>
      </c>
      <c r="F12" s="83">
        <f t="shared" ref="F12:G12" si="0">F10*$D$10+$D$11*F11</f>
        <v>27400</v>
      </c>
      <c r="G12" s="83">
        <f t="shared" si="0"/>
        <v>21000</v>
      </c>
      <c r="H12" s="61"/>
    </row>
    <row r="13" spans="1:11" ht="30.75" customHeight="1" x14ac:dyDescent="0.25">
      <c r="A13" s="235" t="s">
        <v>210</v>
      </c>
      <c r="B13" s="235"/>
      <c r="C13" s="235"/>
      <c r="D13" s="235"/>
      <c r="E13" s="235"/>
      <c r="F13" s="235"/>
      <c r="G13" s="235"/>
      <c r="H13" s="236"/>
    </row>
    <row r="14" spans="1:11" ht="45.75" customHeight="1" x14ac:dyDescent="0.25">
      <c r="A14" s="228" t="s">
        <v>211</v>
      </c>
      <c r="B14" s="228"/>
      <c r="C14" s="228"/>
      <c r="D14" s="228"/>
      <c r="E14" s="228"/>
      <c r="F14" s="228"/>
      <c r="G14" s="228"/>
      <c r="H14" s="134"/>
    </row>
    <row r="15" spans="1:11" ht="44.25" hidden="1" customHeight="1" x14ac:dyDescent="0.25">
      <c r="A15" s="229" t="s">
        <v>78</v>
      </c>
      <c r="B15" s="229"/>
      <c r="C15" s="229"/>
      <c r="D15" s="229"/>
      <c r="E15" s="229"/>
      <c r="F15" s="229"/>
      <c r="G15" s="229"/>
      <c r="H15" s="162"/>
    </row>
    <row r="16" spans="1:11" ht="18.75" customHeight="1" x14ac:dyDescent="0.25">
      <c r="B16" s="73" t="s">
        <v>18</v>
      </c>
      <c r="C16" s="46"/>
      <c r="D16" s="46"/>
      <c r="E16" s="46"/>
      <c r="F16" s="46"/>
      <c r="G16" s="46"/>
    </row>
    <row r="17" spans="1:7" ht="37.5" x14ac:dyDescent="0.3">
      <c r="B17" s="159" t="s">
        <v>79</v>
      </c>
      <c r="C17" s="24"/>
      <c r="D17" s="46"/>
      <c r="E17" s="46"/>
      <c r="F17" s="46"/>
      <c r="G17" s="46"/>
    </row>
    <row r="18" spans="1:7" ht="19.5" customHeight="1" x14ac:dyDescent="0.3">
      <c r="B18" s="160" t="s">
        <v>108</v>
      </c>
      <c r="C18" s="24"/>
      <c r="D18" s="46"/>
      <c r="E18" s="46"/>
      <c r="F18" s="46"/>
      <c r="G18" s="46"/>
    </row>
    <row r="19" spans="1:7" ht="18.75" x14ac:dyDescent="0.3">
      <c r="B19" s="72"/>
      <c r="C19" s="24"/>
      <c r="D19" s="46"/>
      <c r="E19" s="46"/>
      <c r="F19" s="46"/>
      <c r="G19" s="46"/>
    </row>
    <row r="20" spans="1:7" ht="37.5" x14ac:dyDescent="0.3">
      <c r="B20" s="21" t="s">
        <v>90</v>
      </c>
      <c r="C20" s="24"/>
      <c r="D20" s="46"/>
      <c r="E20" s="46"/>
      <c r="F20" s="46"/>
      <c r="G20" s="46"/>
    </row>
    <row r="21" spans="1:7" ht="18.75" x14ac:dyDescent="0.3">
      <c r="B21" s="23" t="s">
        <v>22</v>
      </c>
      <c r="C21" s="24"/>
      <c r="D21" s="46"/>
      <c r="E21" s="46"/>
      <c r="F21" s="46"/>
      <c r="G21" s="46"/>
    </row>
    <row r="22" spans="1:7" ht="18.75" x14ac:dyDescent="0.3">
      <c r="B22" s="72"/>
      <c r="C22" s="24"/>
      <c r="D22" s="46"/>
      <c r="E22" s="46"/>
      <c r="F22" s="46"/>
    </row>
    <row r="23" spans="1:7" ht="18.75" x14ac:dyDescent="0.3">
      <c r="A23" s="2"/>
      <c r="B23" s="68" t="s">
        <v>35</v>
      </c>
      <c r="C23" s="24"/>
      <c r="D23" s="46"/>
      <c r="E23" s="46"/>
      <c r="F23" s="46"/>
    </row>
    <row r="24" spans="1:7" ht="56.25" x14ac:dyDescent="0.3">
      <c r="B24" s="21" t="s">
        <v>212</v>
      </c>
      <c r="C24" s="24"/>
    </row>
    <row r="25" spans="1:7" ht="18.75" x14ac:dyDescent="0.3">
      <c r="B25" s="69" t="s">
        <v>213</v>
      </c>
      <c r="C25" s="24"/>
    </row>
    <row r="26" spans="1:7" ht="21.75" customHeight="1" x14ac:dyDescent="0.3">
      <c r="B26" s="72"/>
      <c r="C26" s="24"/>
    </row>
    <row r="27" spans="1:7" ht="26.25" customHeight="1" x14ac:dyDescent="0.25">
      <c r="B27" s="212" t="s">
        <v>25</v>
      </c>
      <c r="C27" s="213"/>
      <c r="G27" s="74" t="s">
        <v>24</v>
      </c>
    </row>
    <row r="28" spans="1:7" ht="15.75" customHeight="1" x14ac:dyDescent="0.25">
      <c r="B28" s="213"/>
      <c r="C28" s="213"/>
      <c r="G28" s="71">
        <f ca="1">TODAY()</f>
        <v>46188</v>
      </c>
    </row>
    <row r="29" spans="1:7" ht="18.75" x14ac:dyDescent="0.3">
      <c r="B29" s="69" t="s">
        <v>91</v>
      </c>
      <c r="C29" s="24"/>
      <c r="G29" s="67" t="s">
        <v>80</v>
      </c>
    </row>
    <row r="36" spans="3:3" x14ac:dyDescent="0.25">
      <c r="C36" s="53"/>
    </row>
  </sheetData>
  <mergeCells count="10">
    <mergeCell ref="A13:H13"/>
    <mergeCell ref="A14:G14"/>
    <mergeCell ref="A15:G15"/>
    <mergeCell ref="B27:C28"/>
    <mergeCell ref="A1:G1"/>
    <mergeCell ref="A3:G3"/>
    <mergeCell ref="A5:G5"/>
    <mergeCell ref="H5:K5"/>
    <mergeCell ref="A7:G7"/>
    <mergeCell ref="A12:D12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O33"/>
  <sheetViews>
    <sheetView topLeftCell="A22" zoomScale="80" zoomScaleNormal="80" workbookViewId="0">
      <selection activeCell="B28" sqref="B28:B29"/>
    </sheetView>
  </sheetViews>
  <sheetFormatPr defaultRowHeight="15.75" x14ac:dyDescent="0.25"/>
  <cols>
    <col min="1" max="1" width="5.7109375" style="1" customWidth="1"/>
    <col min="2" max="2" width="38.7109375" style="1" customWidth="1"/>
    <col min="3" max="3" width="7.85546875" style="1" customWidth="1"/>
    <col min="4" max="4" width="9.28515625" style="1" customWidth="1"/>
    <col min="5" max="6" width="26.7109375" style="1" customWidth="1"/>
    <col min="7" max="8" width="26.28515625" style="1" customWidth="1"/>
    <col min="9" max="9" width="17.140625" style="1" customWidth="1"/>
    <col min="10" max="10" width="16.140625" style="1" customWidth="1"/>
    <col min="11" max="11" width="15.5703125" style="1" customWidth="1"/>
    <col min="12" max="12" width="20.140625" style="1" customWidth="1"/>
    <col min="13" max="13" width="18.140625" style="1" customWidth="1"/>
    <col min="14" max="14" width="21.140625" style="1" customWidth="1"/>
    <col min="15" max="15" width="13.42578125" style="1" customWidth="1"/>
    <col min="16" max="204" width="9.140625" style="1"/>
    <col min="205" max="205" width="3.85546875" style="1" customWidth="1"/>
    <col min="206" max="206" width="19.85546875" style="1" customWidth="1"/>
    <col min="207" max="207" width="6.5703125" style="1" customWidth="1"/>
    <col min="208" max="208" width="7.5703125" style="1" bestFit="1" customWidth="1"/>
    <col min="209" max="213" width="13.28515625" style="1" customWidth="1"/>
    <col min="214" max="214" width="14.5703125" style="1" customWidth="1"/>
    <col min="215" max="215" width="14.85546875" style="1" customWidth="1"/>
    <col min="216" max="216" width="13.7109375" style="1" bestFit="1" customWidth="1"/>
    <col min="217" max="217" width="15.7109375" style="1" bestFit="1" customWidth="1"/>
    <col min="218" max="218" width="10.5703125" style="1" customWidth="1"/>
    <col min="219" max="219" width="8" style="1" customWidth="1"/>
    <col min="220" max="456" width="9.140625" style="1"/>
    <col min="457" max="457" width="3.85546875" style="1" customWidth="1"/>
    <col min="458" max="458" width="19.85546875" style="1" customWidth="1"/>
    <col min="459" max="459" width="6.5703125" style="1" customWidth="1"/>
    <col min="460" max="460" width="7.5703125" style="1" bestFit="1" customWidth="1"/>
    <col min="461" max="465" width="13.28515625" style="1" customWidth="1"/>
    <col min="466" max="466" width="14.5703125" style="1" customWidth="1"/>
    <col min="467" max="467" width="14.85546875" style="1" customWidth="1"/>
    <col min="468" max="468" width="13.7109375" style="1" bestFit="1" customWidth="1"/>
    <col min="469" max="469" width="15.7109375" style="1" bestFit="1" customWidth="1"/>
    <col min="470" max="470" width="10.5703125" style="1" customWidth="1"/>
    <col min="471" max="471" width="8" style="1" customWidth="1"/>
    <col min="472" max="712" width="9.140625" style="1"/>
    <col min="713" max="713" width="3.85546875" style="1" customWidth="1"/>
    <col min="714" max="714" width="19.85546875" style="1" customWidth="1"/>
    <col min="715" max="715" width="6.5703125" style="1" customWidth="1"/>
    <col min="716" max="716" width="7.5703125" style="1" bestFit="1" customWidth="1"/>
    <col min="717" max="721" width="13.28515625" style="1" customWidth="1"/>
    <col min="722" max="722" width="14.5703125" style="1" customWidth="1"/>
    <col min="723" max="723" width="14.85546875" style="1" customWidth="1"/>
    <col min="724" max="724" width="13.7109375" style="1" bestFit="1" customWidth="1"/>
    <col min="725" max="725" width="15.7109375" style="1" bestFit="1" customWidth="1"/>
    <col min="726" max="726" width="10.5703125" style="1" customWidth="1"/>
    <col min="727" max="727" width="8" style="1" customWidth="1"/>
    <col min="728" max="968" width="9.140625" style="1"/>
    <col min="969" max="969" width="3.85546875" style="1" customWidth="1"/>
    <col min="970" max="970" width="19.85546875" style="1" customWidth="1"/>
    <col min="971" max="971" width="6.5703125" style="1" customWidth="1"/>
    <col min="972" max="972" width="7.5703125" style="1" bestFit="1" customWidth="1"/>
    <col min="973" max="977" width="13.28515625" style="1" customWidth="1"/>
    <col min="978" max="978" width="14.5703125" style="1" customWidth="1"/>
    <col min="979" max="979" width="14.85546875" style="1" customWidth="1"/>
    <col min="980" max="980" width="13.7109375" style="1" bestFit="1" customWidth="1"/>
    <col min="981" max="981" width="15.7109375" style="1" bestFit="1" customWidth="1"/>
    <col min="982" max="982" width="10.5703125" style="1" customWidth="1"/>
    <col min="983" max="983" width="8" style="1" customWidth="1"/>
    <col min="984" max="1224" width="9.140625" style="1"/>
    <col min="1225" max="1225" width="3.85546875" style="1" customWidth="1"/>
    <col min="1226" max="1226" width="19.85546875" style="1" customWidth="1"/>
    <col min="1227" max="1227" width="6.5703125" style="1" customWidth="1"/>
    <col min="1228" max="1228" width="7.5703125" style="1" bestFit="1" customWidth="1"/>
    <col min="1229" max="1233" width="13.28515625" style="1" customWidth="1"/>
    <col min="1234" max="1234" width="14.5703125" style="1" customWidth="1"/>
    <col min="1235" max="1235" width="14.85546875" style="1" customWidth="1"/>
    <col min="1236" max="1236" width="13.7109375" style="1" bestFit="1" customWidth="1"/>
    <col min="1237" max="1237" width="15.7109375" style="1" bestFit="1" customWidth="1"/>
    <col min="1238" max="1238" width="10.5703125" style="1" customWidth="1"/>
    <col min="1239" max="1239" width="8" style="1" customWidth="1"/>
    <col min="1240" max="1480" width="9.140625" style="1"/>
    <col min="1481" max="1481" width="3.85546875" style="1" customWidth="1"/>
    <col min="1482" max="1482" width="19.85546875" style="1" customWidth="1"/>
    <col min="1483" max="1483" width="6.5703125" style="1" customWidth="1"/>
    <col min="1484" max="1484" width="7.5703125" style="1" bestFit="1" customWidth="1"/>
    <col min="1485" max="1489" width="13.28515625" style="1" customWidth="1"/>
    <col min="1490" max="1490" width="14.5703125" style="1" customWidth="1"/>
    <col min="1491" max="1491" width="14.85546875" style="1" customWidth="1"/>
    <col min="1492" max="1492" width="13.7109375" style="1" bestFit="1" customWidth="1"/>
    <col min="1493" max="1493" width="15.7109375" style="1" bestFit="1" customWidth="1"/>
    <col min="1494" max="1494" width="10.5703125" style="1" customWidth="1"/>
    <col min="1495" max="1495" width="8" style="1" customWidth="1"/>
    <col min="1496" max="1736" width="9.140625" style="1"/>
    <col min="1737" max="1737" width="3.85546875" style="1" customWidth="1"/>
    <col min="1738" max="1738" width="19.85546875" style="1" customWidth="1"/>
    <col min="1739" max="1739" width="6.5703125" style="1" customWidth="1"/>
    <col min="1740" max="1740" width="7.5703125" style="1" bestFit="1" customWidth="1"/>
    <col min="1741" max="1745" width="13.28515625" style="1" customWidth="1"/>
    <col min="1746" max="1746" width="14.5703125" style="1" customWidth="1"/>
    <col min="1747" max="1747" width="14.85546875" style="1" customWidth="1"/>
    <col min="1748" max="1748" width="13.7109375" style="1" bestFit="1" customWidth="1"/>
    <col min="1749" max="1749" width="15.7109375" style="1" bestFit="1" customWidth="1"/>
    <col min="1750" max="1750" width="10.5703125" style="1" customWidth="1"/>
    <col min="1751" max="1751" width="8" style="1" customWidth="1"/>
    <col min="1752" max="1992" width="9.140625" style="1"/>
    <col min="1993" max="1993" width="3.85546875" style="1" customWidth="1"/>
    <col min="1994" max="1994" width="19.85546875" style="1" customWidth="1"/>
    <col min="1995" max="1995" width="6.5703125" style="1" customWidth="1"/>
    <col min="1996" max="1996" width="7.5703125" style="1" bestFit="1" customWidth="1"/>
    <col min="1997" max="2001" width="13.28515625" style="1" customWidth="1"/>
    <col min="2002" max="2002" width="14.5703125" style="1" customWidth="1"/>
    <col min="2003" max="2003" width="14.85546875" style="1" customWidth="1"/>
    <col min="2004" max="2004" width="13.7109375" style="1" bestFit="1" customWidth="1"/>
    <col min="2005" max="2005" width="15.7109375" style="1" bestFit="1" customWidth="1"/>
    <col min="2006" max="2006" width="10.5703125" style="1" customWidth="1"/>
    <col min="2007" max="2007" width="8" style="1" customWidth="1"/>
    <col min="2008" max="2248" width="9.140625" style="1"/>
    <col min="2249" max="2249" width="3.85546875" style="1" customWidth="1"/>
    <col min="2250" max="2250" width="19.85546875" style="1" customWidth="1"/>
    <col min="2251" max="2251" width="6.5703125" style="1" customWidth="1"/>
    <col min="2252" max="2252" width="7.5703125" style="1" bestFit="1" customWidth="1"/>
    <col min="2253" max="2257" width="13.28515625" style="1" customWidth="1"/>
    <col min="2258" max="2258" width="14.5703125" style="1" customWidth="1"/>
    <col min="2259" max="2259" width="14.85546875" style="1" customWidth="1"/>
    <col min="2260" max="2260" width="13.7109375" style="1" bestFit="1" customWidth="1"/>
    <col min="2261" max="2261" width="15.7109375" style="1" bestFit="1" customWidth="1"/>
    <col min="2262" max="2262" width="10.5703125" style="1" customWidth="1"/>
    <col min="2263" max="2263" width="8" style="1" customWidth="1"/>
    <col min="2264" max="2504" width="9.140625" style="1"/>
    <col min="2505" max="2505" width="3.85546875" style="1" customWidth="1"/>
    <col min="2506" max="2506" width="19.85546875" style="1" customWidth="1"/>
    <col min="2507" max="2507" width="6.5703125" style="1" customWidth="1"/>
    <col min="2508" max="2508" width="7.5703125" style="1" bestFit="1" customWidth="1"/>
    <col min="2509" max="2513" width="13.28515625" style="1" customWidth="1"/>
    <col min="2514" max="2514" width="14.5703125" style="1" customWidth="1"/>
    <col min="2515" max="2515" width="14.85546875" style="1" customWidth="1"/>
    <col min="2516" max="2516" width="13.7109375" style="1" bestFit="1" customWidth="1"/>
    <col min="2517" max="2517" width="15.7109375" style="1" bestFit="1" customWidth="1"/>
    <col min="2518" max="2518" width="10.5703125" style="1" customWidth="1"/>
    <col min="2519" max="2519" width="8" style="1" customWidth="1"/>
    <col min="2520" max="2760" width="9.140625" style="1"/>
    <col min="2761" max="2761" width="3.85546875" style="1" customWidth="1"/>
    <col min="2762" max="2762" width="19.85546875" style="1" customWidth="1"/>
    <col min="2763" max="2763" width="6.5703125" style="1" customWidth="1"/>
    <col min="2764" max="2764" width="7.5703125" style="1" bestFit="1" customWidth="1"/>
    <col min="2765" max="2769" width="13.28515625" style="1" customWidth="1"/>
    <col min="2770" max="2770" width="14.5703125" style="1" customWidth="1"/>
    <col min="2771" max="2771" width="14.85546875" style="1" customWidth="1"/>
    <col min="2772" max="2772" width="13.7109375" style="1" bestFit="1" customWidth="1"/>
    <col min="2773" max="2773" width="15.7109375" style="1" bestFit="1" customWidth="1"/>
    <col min="2774" max="2774" width="10.5703125" style="1" customWidth="1"/>
    <col min="2775" max="2775" width="8" style="1" customWidth="1"/>
    <col min="2776" max="3016" width="9.140625" style="1"/>
    <col min="3017" max="3017" width="3.85546875" style="1" customWidth="1"/>
    <col min="3018" max="3018" width="19.85546875" style="1" customWidth="1"/>
    <col min="3019" max="3019" width="6.5703125" style="1" customWidth="1"/>
    <col min="3020" max="3020" width="7.5703125" style="1" bestFit="1" customWidth="1"/>
    <col min="3021" max="3025" width="13.28515625" style="1" customWidth="1"/>
    <col min="3026" max="3026" width="14.5703125" style="1" customWidth="1"/>
    <col min="3027" max="3027" width="14.85546875" style="1" customWidth="1"/>
    <col min="3028" max="3028" width="13.7109375" style="1" bestFit="1" customWidth="1"/>
    <col min="3029" max="3029" width="15.7109375" style="1" bestFit="1" customWidth="1"/>
    <col min="3030" max="3030" width="10.5703125" style="1" customWidth="1"/>
    <col min="3031" max="3031" width="8" style="1" customWidth="1"/>
    <col min="3032" max="3272" width="9.140625" style="1"/>
    <col min="3273" max="3273" width="3.85546875" style="1" customWidth="1"/>
    <col min="3274" max="3274" width="19.85546875" style="1" customWidth="1"/>
    <col min="3275" max="3275" width="6.5703125" style="1" customWidth="1"/>
    <col min="3276" max="3276" width="7.5703125" style="1" bestFit="1" customWidth="1"/>
    <col min="3277" max="3281" width="13.28515625" style="1" customWidth="1"/>
    <col min="3282" max="3282" width="14.5703125" style="1" customWidth="1"/>
    <col min="3283" max="3283" width="14.85546875" style="1" customWidth="1"/>
    <col min="3284" max="3284" width="13.7109375" style="1" bestFit="1" customWidth="1"/>
    <col min="3285" max="3285" width="15.7109375" style="1" bestFit="1" customWidth="1"/>
    <col min="3286" max="3286" width="10.5703125" style="1" customWidth="1"/>
    <col min="3287" max="3287" width="8" style="1" customWidth="1"/>
    <col min="3288" max="3528" width="9.140625" style="1"/>
    <col min="3529" max="3529" width="3.85546875" style="1" customWidth="1"/>
    <col min="3530" max="3530" width="19.85546875" style="1" customWidth="1"/>
    <col min="3531" max="3531" width="6.5703125" style="1" customWidth="1"/>
    <col min="3532" max="3532" width="7.5703125" style="1" bestFit="1" customWidth="1"/>
    <col min="3533" max="3537" width="13.28515625" style="1" customWidth="1"/>
    <col min="3538" max="3538" width="14.5703125" style="1" customWidth="1"/>
    <col min="3539" max="3539" width="14.85546875" style="1" customWidth="1"/>
    <col min="3540" max="3540" width="13.7109375" style="1" bestFit="1" customWidth="1"/>
    <col min="3541" max="3541" width="15.7109375" style="1" bestFit="1" customWidth="1"/>
    <col min="3542" max="3542" width="10.5703125" style="1" customWidth="1"/>
    <col min="3543" max="3543" width="8" style="1" customWidth="1"/>
    <col min="3544" max="3784" width="9.140625" style="1"/>
    <col min="3785" max="3785" width="3.85546875" style="1" customWidth="1"/>
    <col min="3786" max="3786" width="19.85546875" style="1" customWidth="1"/>
    <col min="3787" max="3787" width="6.5703125" style="1" customWidth="1"/>
    <col min="3788" max="3788" width="7.5703125" style="1" bestFit="1" customWidth="1"/>
    <col min="3789" max="3793" width="13.28515625" style="1" customWidth="1"/>
    <col min="3794" max="3794" width="14.5703125" style="1" customWidth="1"/>
    <col min="3795" max="3795" width="14.85546875" style="1" customWidth="1"/>
    <col min="3796" max="3796" width="13.7109375" style="1" bestFit="1" customWidth="1"/>
    <col min="3797" max="3797" width="15.7109375" style="1" bestFit="1" customWidth="1"/>
    <col min="3798" max="3798" width="10.5703125" style="1" customWidth="1"/>
    <col min="3799" max="3799" width="8" style="1" customWidth="1"/>
    <col min="3800" max="4040" width="9.140625" style="1"/>
    <col min="4041" max="4041" width="3.85546875" style="1" customWidth="1"/>
    <col min="4042" max="4042" width="19.85546875" style="1" customWidth="1"/>
    <col min="4043" max="4043" width="6.5703125" style="1" customWidth="1"/>
    <col min="4044" max="4044" width="7.5703125" style="1" bestFit="1" customWidth="1"/>
    <col min="4045" max="4049" width="13.28515625" style="1" customWidth="1"/>
    <col min="4050" max="4050" width="14.5703125" style="1" customWidth="1"/>
    <col min="4051" max="4051" width="14.85546875" style="1" customWidth="1"/>
    <col min="4052" max="4052" width="13.7109375" style="1" bestFit="1" customWidth="1"/>
    <col min="4053" max="4053" width="15.7109375" style="1" bestFit="1" customWidth="1"/>
    <col min="4054" max="4054" width="10.5703125" style="1" customWidth="1"/>
    <col min="4055" max="4055" width="8" style="1" customWidth="1"/>
    <col min="4056" max="4296" width="9.140625" style="1"/>
    <col min="4297" max="4297" width="3.85546875" style="1" customWidth="1"/>
    <col min="4298" max="4298" width="19.85546875" style="1" customWidth="1"/>
    <col min="4299" max="4299" width="6.5703125" style="1" customWidth="1"/>
    <col min="4300" max="4300" width="7.5703125" style="1" bestFit="1" customWidth="1"/>
    <col min="4301" max="4305" width="13.28515625" style="1" customWidth="1"/>
    <col min="4306" max="4306" width="14.5703125" style="1" customWidth="1"/>
    <col min="4307" max="4307" width="14.85546875" style="1" customWidth="1"/>
    <col min="4308" max="4308" width="13.7109375" style="1" bestFit="1" customWidth="1"/>
    <col min="4309" max="4309" width="15.7109375" style="1" bestFit="1" customWidth="1"/>
    <col min="4310" max="4310" width="10.5703125" style="1" customWidth="1"/>
    <col min="4311" max="4311" width="8" style="1" customWidth="1"/>
    <col min="4312" max="4552" width="9.140625" style="1"/>
    <col min="4553" max="4553" width="3.85546875" style="1" customWidth="1"/>
    <col min="4554" max="4554" width="19.85546875" style="1" customWidth="1"/>
    <col min="4555" max="4555" width="6.5703125" style="1" customWidth="1"/>
    <col min="4556" max="4556" width="7.5703125" style="1" bestFit="1" customWidth="1"/>
    <col min="4557" max="4561" width="13.28515625" style="1" customWidth="1"/>
    <col min="4562" max="4562" width="14.5703125" style="1" customWidth="1"/>
    <col min="4563" max="4563" width="14.85546875" style="1" customWidth="1"/>
    <col min="4564" max="4564" width="13.7109375" style="1" bestFit="1" customWidth="1"/>
    <col min="4565" max="4565" width="15.7109375" style="1" bestFit="1" customWidth="1"/>
    <col min="4566" max="4566" width="10.5703125" style="1" customWidth="1"/>
    <col min="4567" max="4567" width="8" style="1" customWidth="1"/>
    <col min="4568" max="4808" width="9.140625" style="1"/>
    <col min="4809" max="4809" width="3.85546875" style="1" customWidth="1"/>
    <col min="4810" max="4810" width="19.85546875" style="1" customWidth="1"/>
    <col min="4811" max="4811" width="6.5703125" style="1" customWidth="1"/>
    <col min="4812" max="4812" width="7.5703125" style="1" bestFit="1" customWidth="1"/>
    <col min="4813" max="4817" width="13.28515625" style="1" customWidth="1"/>
    <col min="4818" max="4818" width="14.5703125" style="1" customWidth="1"/>
    <col min="4819" max="4819" width="14.85546875" style="1" customWidth="1"/>
    <col min="4820" max="4820" width="13.7109375" style="1" bestFit="1" customWidth="1"/>
    <col min="4821" max="4821" width="15.7109375" style="1" bestFit="1" customWidth="1"/>
    <col min="4822" max="4822" width="10.5703125" style="1" customWidth="1"/>
    <col min="4823" max="4823" width="8" style="1" customWidth="1"/>
    <col min="4824" max="5064" width="9.140625" style="1"/>
    <col min="5065" max="5065" width="3.85546875" style="1" customWidth="1"/>
    <col min="5066" max="5066" width="19.85546875" style="1" customWidth="1"/>
    <col min="5067" max="5067" width="6.5703125" style="1" customWidth="1"/>
    <col min="5068" max="5068" width="7.5703125" style="1" bestFit="1" customWidth="1"/>
    <col min="5069" max="5073" width="13.28515625" style="1" customWidth="1"/>
    <col min="5074" max="5074" width="14.5703125" style="1" customWidth="1"/>
    <col min="5075" max="5075" width="14.85546875" style="1" customWidth="1"/>
    <col min="5076" max="5076" width="13.7109375" style="1" bestFit="1" customWidth="1"/>
    <col min="5077" max="5077" width="15.7109375" style="1" bestFit="1" customWidth="1"/>
    <col min="5078" max="5078" width="10.5703125" style="1" customWidth="1"/>
    <col min="5079" max="5079" width="8" style="1" customWidth="1"/>
    <col min="5080" max="5320" width="9.140625" style="1"/>
    <col min="5321" max="5321" width="3.85546875" style="1" customWidth="1"/>
    <col min="5322" max="5322" width="19.85546875" style="1" customWidth="1"/>
    <col min="5323" max="5323" width="6.5703125" style="1" customWidth="1"/>
    <col min="5324" max="5324" width="7.5703125" style="1" bestFit="1" customWidth="1"/>
    <col min="5325" max="5329" width="13.28515625" style="1" customWidth="1"/>
    <col min="5330" max="5330" width="14.5703125" style="1" customWidth="1"/>
    <col min="5331" max="5331" width="14.85546875" style="1" customWidth="1"/>
    <col min="5332" max="5332" width="13.7109375" style="1" bestFit="1" customWidth="1"/>
    <col min="5333" max="5333" width="15.7109375" style="1" bestFit="1" customWidth="1"/>
    <col min="5334" max="5334" width="10.5703125" style="1" customWidth="1"/>
    <col min="5335" max="5335" width="8" style="1" customWidth="1"/>
    <col min="5336" max="5576" width="9.140625" style="1"/>
    <col min="5577" max="5577" width="3.85546875" style="1" customWidth="1"/>
    <col min="5578" max="5578" width="19.85546875" style="1" customWidth="1"/>
    <col min="5579" max="5579" width="6.5703125" style="1" customWidth="1"/>
    <col min="5580" max="5580" width="7.5703125" style="1" bestFit="1" customWidth="1"/>
    <col min="5581" max="5585" width="13.28515625" style="1" customWidth="1"/>
    <col min="5586" max="5586" width="14.5703125" style="1" customWidth="1"/>
    <col min="5587" max="5587" width="14.85546875" style="1" customWidth="1"/>
    <col min="5588" max="5588" width="13.7109375" style="1" bestFit="1" customWidth="1"/>
    <col min="5589" max="5589" width="15.7109375" style="1" bestFit="1" customWidth="1"/>
    <col min="5590" max="5590" width="10.5703125" style="1" customWidth="1"/>
    <col min="5591" max="5591" width="8" style="1" customWidth="1"/>
    <col min="5592" max="5832" width="9.140625" style="1"/>
    <col min="5833" max="5833" width="3.85546875" style="1" customWidth="1"/>
    <col min="5834" max="5834" width="19.85546875" style="1" customWidth="1"/>
    <col min="5835" max="5835" width="6.5703125" style="1" customWidth="1"/>
    <col min="5836" max="5836" width="7.5703125" style="1" bestFit="1" customWidth="1"/>
    <col min="5837" max="5841" width="13.28515625" style="1" customWidth="1"/>
    <col min="5842" max="5842" width="14.5703125" style="1" customWidth="1"/>
    <col min="5843" max="5843" width="14.85546875" style="1" customWidth="1"/>
    <col min="5844" max="5844" width="13.7109375" style="1" bestFit="1" customWidth="1"/>
    <col min="5845" max="5845" width="15.7109375" style="1" bestFit="1" customWidth="1"/>
    <col min="5846" max="5846" width="10.5703125" style="1" customWidth="1"/>
    <col min="5847" max="5847" width="8" style="1" customWidth="1"/>
    <col min="5848" max="6088" width="9.140625" style="1"/>
    <col min="6089" max="6089" width="3.85546875" style="1" customWidth="1"/>
    <col min="6090" max="6090" width="19.85546875" style="1" customWidth="1"/>
    <col min="6091" max="6091" width="6.5703125" style="1" customWidth="1"/>
    <col min="6092" max="6092" width="7.5703125" style="1" bestFit="1" customWidth="1"/>
    <col min="6093" max="6097" width="13.28515625" style="1" customWidth="1"/>
    <col min="6098" max="6098" width="14.5703125" style="1" customWidth="1"/>
    <col min="6099" max="6099" width="14.85546875" style="1" customWidth="1"/>
    <col min="6100" max="6100" width="13.7109375" style="1" bestFit="1" customWidth="1"/>
    <col min="6101" max="6101" width="15.7109375" style="1" bestFit="1" customWidth="1"/>
    <col min="6102" max="6102" width="10.5703125" style="1" customWidth="1"/>
    <col min="6103" max="6103" width="8" style="1" customWidth="1"/>
    <col min="6104" max="6344" width="9.140625" style="1"/>
    <col min="6345" max="6345" width="3.85546875" style="1" customWidth="1"/>
    <col min="6346" max="6346" width="19.85546875" style="1" customWidth="1"/>
    <col min="6347" max="6347" width="6.5703125" style="1" customWidth="1"/>
    <col min="6348" max="6348" width="7.5703125" style="1" bestFit="1" customWidth="1"/>
    <col min="6349" max="6353" width="13.28515625" style="1" customWidth="1"/>
    <col min="6354" max="6354" width="14.5703125" style="1" customWidth="1"/>
    <col min="6355" max="6355" width="14.85546875" style="1" customWidth="1"/>
    <col min="6356" max="6356" width="13.7109375" style="1" bestFit="1" customWidth="1"/>
    <col min="6357" max="6357" width="15.7109375" style="1" bestFit="1" customWidth="1"/>
    <col min="6358" max="6358" width="10.5703125" style="1" customWidth="1"/>
    <col min="6359" max="6359" width="8" style="1" customWidth="1"/>
    <col min="6360" max="6600" width="9.140625" style="1"/>
    <col min="6601" max="6601" width="3.85546875" style="1" customWidth="1"/>
    <col min="6602" max="6602" width="19.85546875" style="1" customWidth="1"/>
    <col min="6603" max="6603" width="6.5703125" style="1" customWidth="1"/>
    <col min="6604" max="6604" width="7.5703125" style="1" bestFit="1" customWidth="1"/>
    <col min="6605" max="6609" width="13.28515625" style="1" customWidth="1"/>
    <col min="6610" max="6610" width="14.5703125" style="1" customWidth="1"/>
    <col min="6611" max="6611" width="14.85546875" style="1" customWidth="1"/>
    <col min="6612" max="6612" width="13.7109375" style="1" bestFit="1" customWidth="1"/>
    <col min="6613" max="6613" width="15.7109375" style="1" bestFit="1" customWidth="1"/>
    <col min="6614" max="6614" width="10.5703125" style="1" customWidth="1"/>
    <col min="6615" max="6615" width="8" style="1" customWidth="1"/>
    <col min="6616" max="6856" width="9.140625" style="1"/>
    <col min="6857" max="6857" width="3.85546875" style="1" customWidth="1"/>
    <col min="6858" max="6858" width="19.85546875" style="1" customWidth="1"/>
    <col min="6859" max="6859" width="6.5703125" style="1" customWidth="1"/>
    <col min="6860" max="6860" width="7.5703125" style="1" bestFit="1" customWidth="1"/>
    <col min="6861" max="6865" width="13.28515625" style="1" customWidth="1"/>
    <col min="6866" max="6866" width="14.5703125" style="1" customWidth="1"/>
    <col min="6867" max="6867" width="14.85546875" style="1" customWidth="1"/>
    <col min="6868" max="6868" width="13.7109375" style="1" bestFit="1" customWidth="1"/>
    <col min="6869" max="6869" width="15.7109375" style="1" bestFit="1" customWidth="1"/>
    <col min="6870" max="6870" width="10.5703125" style="1" customWidth="1"/>
    <col min="6871" max="6871" width="8" style="1" customWidth="1"/>
    <col min="6872" max="7112" width="9.140625" style="1"/>
    <col min="7113" max="7113" width="3.85546875" style="1" customWidth="1"/>
    <col min="7114" max="7114" width="19.85546875" style="1" customWidth="1"/>
    <col min="7115" max="7115" width="6.5703125" style="1" customWidth="1"/>
    <col min="7116" max="7116" width="7.5703125" style="1" bestFit="1" customWidth="1"/>
    <col min="7117" max="7121" width="13.28515625" style="1" customWidth="1"/>
    <col min="7122" max="7122" width="14.5703125" style="1" customWidth="1"/>
    <col min="7123" max="7123" width="14.85546875" style="1" customWidth="1"/>
    <col min="7124" max="7124" width="13.7109375" style="1" bestFit="1" customWidth="1"/>
    <col min="7125" max="7125" width="15.7109375" style="1" bestFit="1" customWidth="1"/>
    <col min="7126" max="7126" width="10.5703125" style="1" customWidth="1"/>
    <col min="7127" max="7127" width="8" style="1" customWidth="1"/>
    <col min="7128" max="7368" width="9.140625" style="1"/>
    <col min="7369" max="7369" width="3.85546875" style="1" customWidth="1"/>
    <col min="7370" max="7370" width="19.85546875" style="1" customWidth="1"/>
    <col min="7371" max="7371" width="6.5703125" style="1" customWidth="1"/>
    <col min="7372" max="7372" width="7.5703125" style="1" bestFit="1" customWidth="1"/>
    <col min="7373" max="7377" width="13.28515625" style="1" customWidth="1"/>
    <col min="7378" max="7378" width="14.5703125" style="1" customWidth="1"/>
    <col min="7379" max="7379" width="14.85546875" style="1" customWidth="1"/>
    <col min="7380" max="7380" width="13.7109375" style="1" bestFit="1" customWidth="1"/>
    <col min="7381" max="7381" width="15.7109375" style="1" bestFit="1" customWidth="1"/>
    <col min="7382" max="7382" width="10.5703125" style="1" customWidth="1"/>
    <col min="7383" max="7383" width="8" style="1" customWidth="1"/>
    <col min="7384" max="7624" width="9.140625" style="1"/>
    <col min="7625" max="7625" width="3.85546875" style="1" customWidth="1"/>
    <col min="7626" max="7626" width="19.85546875" style="1" customWidth="1"/>
    <col min="7627" max="7627" width="6.5703125" style="1" customWidth="1"/>
    <col min="7628" max="7628" width="7.5703125" style="1" bestFit="1" customWidth="1"/>
    <col min="7629" max="7633" width="13.28515625" style="1" customWidth="1"/>
    <col min="7634" max="7634" width="14.5703125" style="1" customWidth="1"/>
    <col min="7635" max="7635" width="14.85546875" style="1" customWidth="1"/>
    <col min="7636" max="7636" width="13.7109375" style="1" bestFit="1" customWidth="1"/>
    <col min="7637" max="7637" width="15.7109375" style="1" bestFit="1" customWidth="1"/>
    <col min="7638" max="7638" width="10.5703125" style="1" customWidth="1"/>
    <col min="7639" max="7639" width="8" style="1" customWidth="1"/>
    <col min="7640" max="7880" width="9.140625" style="1"/>
    <col min="7881" max="7881" width="3.85546875" style="1" customWidth="1"/>
    <col min="7882" max="7882" width="19.85546875" style="1" customWidth="1"/>
    <col min="7883" max="7883" width="6.5703125" style="1" customWidth="1"/>
    <col min="7884" max="7884" width="7.5703125" style="1" bestFit="1" customWidth="1"/>
    <col min="7885" max="7889" width="13.28515625" style="1" customWidth="1"/>
    <col min="7890" max="7890" width="14.5703125" style="1" customWidth="1"/>
    <col min="7891" max="7891" width="14.85546875" style="1" customWidth="1"/>
    <col min="7892" max="7892" width="13.7109375" style="1" bestFit="1" customWidth="1"/>
    <col min="7893" max="7893" width="15.7109375" style="1" bestFit="1" customWidth="1"/>
    <col min="7894" max="7894" width="10.5703125" style="1" customWidth="1"/>
    <col min="7895" max="7895" width="8" style="1" customWidth="1"/>
    <col min="7896" max="8136" width="9.140625" style="1"/>
    <col min="8137" max="8137" width="3.85546875" style="1" customWidth="1"/>
    <col min="8138" max="8138" width="19.85546875" style="1" customWidth="1"/>
    <col min="8139" max="8139" width="6.5703125" style="1" customWidth="1"/>
    <col min="8140" max="8140" width="7.5703125" style="1" bestFit="1" customWidth="1"/>
    <col min="8141" max="8145" width="13.28515625" style="1" customWidth="1"/>
    <col min="8146" max="8146" width="14.5703125" style="1" customWidth="1"/>
    <col min="8147" max="8147" width="14.85546875" style="1" customWidth="1"/>
    <col min="8148" max="8148" width="13.7109375" style="1" bestFit="1" customWidth="1"/>
    <col min="8149" max="8149" width="15.7109375" style="1" bestFit="1" customWidth="1"/>
    <col min="8150" max="8150" width="10.5703125" style="1" customWidth="1"/>
    <col min="8151" max="8151" width="8" style="1" customWidth="1"/>
    <col min="8152" max="8392" width="9.140625" style="1"/>
    <col min="8393" max="8393" width="3.85546875" style="1" customWidth="1"/>
    <col min="8394" max="8394" width="19.85546875" style="1" customWidth="1"/>
    <col min="8395" max="8395" width="6.5703125" style="1" customWidth="1"/>
    <col min="8396" max="8396" width="7.5703125" style="1" bestFit="1" customWidth="1"/>
    <col min="8397" max="8401" width="13.28515625" style="1" customWidth="1"/>
    <col min="8402" max="8402" width="14.5703125" style="1" customWidth="1"/>
    <col min="8403" max="8403" width="14.85546875" style="1" customWidth="1"/>
    <col min="8404" max="8404" width="13.7109375" style="1" bestFit="1" customWidth="1"/>
    <col min="8405" max="8405" width="15.7109375" style="1" bestFit="1" customWidth="1"/>
    <col min="8406" max="8406" width="10.5703125" style="1" customWidth="1"/>
    <col min="8407" max="8407" width="8" style="1" customWidth="1"/>
    <col min="8408" max="8648" width="9.140625" style="1"/>
    <col min="8649" max="8649" width="3.85546875" style="1" customWidth="1"/>
    <col min="8650" max="8650" width="19.85546875" style="1" customWidth="1"/>
    <col min="8651" max="8651" width="6.5703125" style="1" customWidth="1"/>
    <col min="8652" max="8652" width="7.5703125" style="1" bestFit="1" customWidth="1"/>
    <col min="8653" max="8657" width="13.28515625" style="1" customWidth="1"/>
    <col min="8658" max="8658" width="14.5703125" style="1" customWidth="1"/>
    <col min="8659" max="8659" width="14.85546875" style="1" customWidth="1"/>
    <col min="8660" max="8660" width="13.7109375" style="1" bestFit="1" customWidth="1"/>
    <col min="8661" max="8661" width="15.7109375" style="1" bestFit="1" customWidth="1"/>
    <col min="8662" max="8662" width="10.5703125" style="1" customWidth="1"/>
    <col min="8663" max="8663" width="8" style="1" customWidth="1"/>
    <col min="8664" max="8904" width="9.140625" style="1"/>
    <col min="8905" max="8905" width="3.85546875" style="1" customWidth="1"/>
    <col min="8906" max="8906" width="19.85546875" style="1" customWidth="1"/>
    <col min="8907" max="8907" width="6.5703125" style="1" customWidth="1"/>
    <col min="8908" max="8908" width="7.5703125" style="1" bestFit="1" customWidth="1"/>
    <col min="8909" max="8913" width="13.28515625" style="1" customWidth="1"/>
    <col min="8914" max="8914" width="14.5703125" style="1" customWidth="1"/>
    <col min="8915" max="8915" width="14.85546875" style="1" customWidth="1"/>
    <col min="8916" max="8916" width="13.7109375" style="1" bestFit="1" customWidth="1"/>
    <col min="8917" max="8917" width="15.7109375" style="1" bestFit="1" customWidth="1"/>
    <col min="8918" max="8918" width="10.5703125" style="1" customWidth="1"/>
    <col min="8919" max="8919" width="8" style="1" customWidth="1"/>
    <col min="8920" max="9160" width="9.140625" style="1"/>
    <col min="9161" max="9161" width="3.85546875" style="1" customWidth="1"/>
    <col min="9162" max="9162" width="19.85546875" style="1" customWidth="1"/>
    <col min="9163" max="9163" width="6.5703125" style="1" customWidth="1"/>
    <col min="9164" max="9164" width="7.5703125" style="1" bestFit="1" customWidth="1"/>
    <col min="9165" max="9169" width="13.28515625" style="1" customWidth="1"/>
    <col min="9170" max="9170" width="14.5703125" style="1" customWidth="1"/>
    <col min="9171" max="9171" width="14.85546875" style="1" customWidth="1"/>
    <col min="9172" max="9172" width="13.7109375" style="1" bestFit="1" customWidth="1"/>
    <col min="9173" max="9173" width="15.7109375" style="1" bestFit="1" customWidth="1"/>
    <col min="9174" max="9174" width="10.5703125" style="1" customWidth="1"/>
    <col min="9175" max="9175" width="8" style="1" customWidth="1"/>
    <col min="9176" max="9416" width="9.140625" style="1"/>
    <col min="9417" max="9417" width="3.85546875" style="1" customWidth="1"/>
    <col min="9418" max="9418" width="19.85546875" style="1" customWidth="1"/>
    <col min="9419" max="9419" width="6.5703125" style="1" customWidth="1"/>
    <col min="9420" max="9420" width="7.5703125" style="1" bestFit="1" customWidth="1"/>
    <col min="9421" max="9425" width="13.28515625" style="1" customWidth="1"/>
    <col min="9426" max="9426" width="14.5703125" style="1" customWidth="1"/>
    <col min="9427" max="9427" width="14.85546875" style="1" customWidth="1"/>
    <col min="9428" max="9428" width="13.7109375" style="1" bestFit="1" customWidth="1"/>
    <col min="9429" max="9429" width="15.7109375" style="1" bestFit="1" customWidth="1"/>
    <col min="9430" max="9430" width="10.5703125" style="1" customWidth="1"/>
    <col min="9431" max="9431" width="8" style="1" customWidth="1"/>
    <col min="9432" max="9672" width="9.140625" style="1"/>
    <col min="9673" max="9673" width="3.85546875" style="1" customWidth="1"/>
    <col min="9674" max="9674" width="19.85546875" style="1" customWidth="1"/>
    <col min="9675" max="9675" width="6.5703125" style="1" customWidth="1"/>
    <col min="9676" max="9676" width="7.5703125" style="1" bestFit="1" customWidth="1"/>
    <col min="9677" max="9681" width="13.28515625" style="1" customWidth="1"/>
    <col min="9682" max="9682" width="14.5703125" style="1" customWidth="1"/>
    <col min="9683" max="9683" width="14.85546875" style="1" customWidth="1"/>
    <col min="9684" max="9684" width="13.7109375" style="1" bestFit="1" customWidth="1"/>
    <col min="9685" max="9685" width="15.7109375" style="1" bestFit="1" customWidth="1"/>
    <col min="9686" max="9686" width="10.5703125" style="1" customWidth="1"/>
    <col min="9687" max="9687" width="8" style="1" customWidth="1"/>
    <col min="9688" max="9928" width="9.140625" style="1"/>
    <col min="9929" max="9929" width="3.85546875" style="1" customWidth="1"/>
    <col min="9930" max="9930" width="19.85546875" style="1" customWidth="1"/>
    <col min="9931" max="9931" width="6.5703125" style="1" customWidth="1"/>
    <col min="9932" max="9932" width="7.5703125" style="1" bestFit="1" customWidth="1"/>
    <col min="9933" max="9937" width="13.28515625" style="1" customWidth="1"/>
    <col min="9938" max="9938" width="14.5703125" style="1" customWidth="1"/>
    <col min="9939" max="9939" width="14.85546875" style="1" customWidth="1"/>
    <col min="9940" max="9940" width="13.7109375" style="1" bestFit="1" customWidth="1"/>
    <col min="9941" max="9941" width="15.7109375" style="1" bestFit="1" customWidth="1"/>
    <col min="9942" max="9942" width="10.5703125" style="1" customWidth="1"/>
    <col min="9943" max="9943" width="8" style="1" customWidth="1"/>
    <col min="9944" max="10184" width="9.140625" style="1"/>
    <col min="10185" max="10185" width="3.85546875" style="1" customWidth="1"/>
    <col min="10186" max="10186" width="19.85546875" style="1" customWidth="1"/>
    <col min="10187" max="10187" width="6.5703125" style="1" customWidth="1"/>
    <col min="10188" max="10188" width="7.5703125" style="1" bestFit="1" customWidth="1"/>
    <col min="10189" max="10193" width="13.28515625" style="1" customWidth="1"/>
    <col min="10194" max="10194" width="14.5703125" style="1" customWidth="1"/>
    <col min="10195" max="10195" width="14.85546875" style="1" customWidth="1"/>
    <col min="10196" max="10196" width="13.7109375" style="1" bestFit="1" customWidth="1"/>
    <col min="10197" max="10197" width="15.7109375" style="1" bestFit="1" customWidth="1"/>
    <col min="10198" max="10198" width="10.5703125" style="1" customWidth="1"/>
    <col min="10199" max="10199" width="8" style="1" customWidth="1"/>
    <col min="10200" max="10440" width="9.140625" style="1"/>
    <col min="10441" max="10441" width="3.85546875" style="1" customWidth="1"/>
    <col min="10442" max="10442" width="19.85546875" style="1" customWidth="1"/>
    <col min="10443" max="10443" width="6.5703125" style="1" customWidth="1"/>
    <col min="10444" max="10444" width="7.5703125" style="1" bestFit="1" customWidth="1"/>
    <col min="10445" max="10449" width="13.28515625" style="1" customWidth="1"/>
    <col min="10450" max="10450" width="14.5703125" style="1" customWidth="1"/>
    <col min="10451" max="10451" width="14.85546875" style="1" customWidth="1"/>
    <col min="10452" max="10452" width="13.7109375" style="1" bestFit="1" customWidth="1"/>
    <col min="10453" max="10453" width="15.7109375" style="1" bestFit="1" customWidth="1"/>
    <col min="10454" max="10454" width="10.5703125" style="1" customWidth="1"/>
    <col min="10455" max="10455" width="8" style="1" customWidth="1"/>
    <col min="10456" max="10696" width="9.140625" style="1"/>
    <col min="10697" max="10697" width="3.85546875" style="1" customWidth="1"/>
    <col min="10698" max="10698" width="19.85546875" style="1" customWidth="1"/>
    <col min="10699" max="10699" width="6.5703125" style="1" customWidth="1"/>
    <col min="10700" max="10700" width="7.5703125" style="1" bestFit="1" customWidth="1"/>
    <col min="10701" max="10705" width="13.28515625" style="1" customWidth="1"/>
    <col min="10706" max="10706" width="14.5703125" style="1" customWidth="1"/>
    <col min="10707" max="10707" width="14.85546875" style="1" customWidth="1"/>
    <col min="10708" max="10708" width="13.7109375" style="1" bestFit="1" customWidth="1"/>
    <col min="10709" max="10709" width="15.7109375" style="1" bestFit="1" customWidth="1"/>
    <col min="10710" max="10710" width="10.5703125" style="1" customWidth="1"/>
    <col min="10711" max="10711" width="8" style="1" customWidth="1"/>
    <col min="10712" max="10952" width="9.140625" style="1"/>
    <col min="10953" max="10953" width="3.85546875" style="1" customWidth="1"/>
    <col min="10954" max="10954" width="19.85546875" style="1" customWidth="1"/>
    <col min="10955" max="10955" width="6.5703125" style="1" customWidth="1"/>
    <col min="10956" max="10956" width="7.5703125" style="1" bestFit="1" customWidth="1"/>
    <col min="10957" max="10961" width="13.28515625" style="1" customWidth="1"/>
    <col min="10962" max="10962" width="14.5703125" style="1" customWidth="1"/>
    <col min="10963" max="10963" width="14.85546875" style="1" customWidth="1"/>
    <col min="10964" max="10964" width="13.7109375" style="1" bestFit="1" customWidth="1"/>
    <col min="10965" max="10965" width="15.7109375" style="1" bestFit="1" customWidth="1"/>
    <col min="10966" max="10966" width="10.5703125" style="1" customWidth="1"/>
    <col min="10967" max="10967" width="8" style="1" customWidth="1"/>
    <col min="10968" max="11208" width="9.140625" style="1"/>
    <col min="11209" max="11209" width="3.85546875" style="1" customWidth="1"/>
    <col min="11210" max="11210" width="19.85546875" style="1" customWidth="1"/>
    <col min="11211" max="11211" width="6.5703125" style="1" customWidth="1"/>
    <col min="11212" max="11212" width="7.5703125" style="1" bestFit="1" customWidth="1"/>
    <col min="11213" max="11217" width="13.28515625" style="1" customWidth="1"/>
    <col min="11218" max="11218" width="14.5703125" style="1" customWidth="1"/>
    <col min="11219" max="11219" width="14.85546875" style="1" customWidth="1"/>
    <col min="11220" max="11220" width="13.7109375" style="1" bestFit="1" customWidth="1"/>
    <col min="11221" max="11221" width="15.7109375" style="1" bestFit="1" customWidth="1"/>
    <col min="11222" max="11222" width="10.5703125" style="1" customWidth="1"/>
    <col min="11223" max="11223" width="8" style="1" customWidth="1"/>
    <col min="11224" max="11464" width="9.140625" style="1"/>
    <col min="11465" max="11465" width="3.85546875" style="1" customWidth="1"/>
    <col min="11466" max="11466" width="19.85546875" style="1" customWidth="1"/>
    <col min="11467" max="11467" width="6.5703125" style="1" customWidth="1"/>
    <col min="11468" max="11468" width="7.5703125" style="1" bestFit="1" customWidth="1"/>
    <col min="11469" max="11473" width="13.28515625" style="1" customWidth="1"/>
    <col min="11474" max="11474" width="14.5703125" style="1" customWidth="1"/>
    <col min="11475" max="11475" width="14.85546875" style="1" customWidth="1"/>
    <col min="11476" max="11476" width="13.7109375" style="1" bestFit="1" customWidth="1"/>
    <col min="11477" max="11477" width="15.7109375" style="1" bestFit="1" customWidth="1"/>
    <col min="11478" max="11478" width="10.5703125" style="1" customWidth="1"/>
    <col min="11479" max="11479" width="8" style="1" customWidth="1"/>
    <col min="11480" max="11720" width="9.140625" style="1"/>
    <col min="11721" max="11721" width="3.85546875" style="1" customWidth="1"/>
    <col min="11722" max="11722" width="19.85546875" style="1" customWidth="1"/>
    <col min="11723" max="11723" width="6.5703125" style="1" customWidth="1"/>
    <col min="11724" max="11724" width="7.5703125" style="1" bestFit="1" customWidth="1"/>
    <col min="11725" max="11729" width="13.28515625" style="1" customWidth="1"/>
    <col min="11730" max="11730" width="14.5703125" style="1" customWidth="1"/>
    <col min="11731" max="11731" width="14.85546875" style="1" customWidth="1"/>
    <col min="11732" max="11732" width="13.7109375" style="1" bestFit="1" customWidth="1"/>
    <col min="11733" max="11733" width="15.7109375" style="1" bestFit="1" customWidth="1"/>
    <col min="11734" max="11734" width="10.5703125" style="1" customWidth="1"/>
    <col min="11735" max="11735" width="8" style="1" customWidth="1"/>
    <col min="11736" max="11976" width="9.140625" style="1"/>
    <col min="11977" max="11977" width="3.85546875" style="1" customWidth="1"/>
    <col min="11978" max="11978" width="19.85546875" style="1" customWidth="1"/>
    <col min="11979" max="11979" width="6.5703125" style="1" customWidth="1"/>
    <col min="11980" max="11980" width="7.5703125" style="1" bestFit="1" customWidth="1"/>
    <col min="11981" max="11985" width="13.28515625" style="1" customWidth="1"/>
    <col min="11986" max="11986" width="14.5703125" style="1" customWidth="1"/>
    <col min="11987" max="11987" width="14.85546875" style="1" customWidth="1"/>
    <col min="11988" max="11988" width="13.7109375" style="1" bestFit="1" customWidth="1"/>
    <col min="11989" max="11989" width="15.7109375" style="1" bestFit="1" customWidth="1"/>
    <col min="11990" max="11990" width="10.5703125" style="1" customWidth="1"/>
    <col min="11991" max="11991" width="8" style="1" customWidth="1"/>
    <col min="11992" max="12232" width="9.140625" style="1"/>
    <col min="12233" max="12233" width="3.85546875" style="1" customWidth="1"/>
    <col min="12234" max="12234" width="19.85546875" style="1" customWidth="1"/>
    <col min="12235" max="12235" width="6.5703125" style="1" customWidth="1"/>
    <col min="12236" max="12236" width="7.5703125" style="1" bestFit="1" customWidth="1"/>
    <col min="12237" max="12241" width="13.28515625" style="1" customWidth="1"/>
    <col min="12242" max="12242" width="14.5703125" style="1" customWidth="1"/>
    <col min="12243" max="12243" width="14.85546875" style="1" customWidth="1"/>
    <col min="12244" max="12244" width="13.7109375" style="1" bestFit="1" customWidth="1"/>
    <col min="12245" max="12245" width="15.7109375" style="1" bestFit="1" customWidth="1"/>
    <col min="12246" max="12246" width="10.5703125" style="1" customWidth="1"/>
    <col min="12247" max="12247" width="8" style="1" customWidth="1"/>
    <col min="12248" max="12488" width="9.140625" style="1"/>
    <col min="12489" max="12489" width="3.85546875" style="1" customWidth="1"/>
    <col min="12490" max="12490" width="19.85546875" style="1" customWidth="1"/>
    <col min="12491" max="12491" width="6.5703125" style="1" customWidth="1"/>
    <col min="12492" max="12492" width="7.5703125" style="1" bestFit="1" customWidth="1"/>
    <col min="12493" max="12497" width="13.28515625" style="1" customWidth="1"/>
    <col min="12498" max="12498" width="14.5703125" style="1" customWidth="1"/>
    <col min="12499" max="12499" width="14.85546875" style="1" customWidth="1"/>
    <col min="12500" max="12500" width="13.7109375" style="1" bestFit="1" customWidth="1"/>
    <col min="12501" max="12501" width="15.7109375" style="1" bestFit="1" customWidth="1"/>
    <col min="12502" max="12502" width="10.5703125" style="1" customWidth="1"/>
    <col min="12503" max="12503" width="8" style="1" customWidth="1"/>
    <col min="12504" max="12744" width="9.140625" style="1"/>
    <col min="12745" max="12745" width="3.85546875" style="1" customWidth="1"/>
    <col min="12746" max="12746" width="19.85546875" style="1" customWidth="1"/>
    <col min="12747" max="12747" width="6.5703125" style="1" customWidth="1"/>
    <col min="12748" max="12748" width="7.5703125" style="1" bestFit="1" customWidth="1"/>
    <col min="12749" max="12753" width="13.28515625" style="1" customWidth="1"/>
    <col min="12754" max="12754" width="14.5703125" style="1" customWidth="1"/>
    <col min="12755" max="12755" width="14.85546875" style="1" customWidth="1"/>
    <col min="12756" max="12756" width="13.7109375" style="1" bestFit="1" customWidth="1"/>
    <col min="12757" max="12757" width="15.7109375" style="1" bestFit="1" customWidth="1"/>
    <col min="12758" max="12758" width="10.5703125" style="1" customWidth="1"/>
    <col min="12759" max="12759" width="8" style="1" customWidth="1"/>
    <col min="12760" max="13000" width="9.140625" style="1"/>
    <col min="13001" max="13001" width="3.85546875" style="1" customWidth="1"/>
    <col min="13002" max="13002" width="19.85546875" style="1" customWidth="1"/>
    <col min="13003" max="13003" width="6.5703125" style="1" customWidth="1"/>
    <col min="13004" max="13004" width="7.5703125" style="1" bestFit="1" customWidth="1"/>
    <col min="13005" max="13009" width="13.28515625" style="1" customWidth="1"/>
    <col min="13010" max="13010" width="14.5703125" style="1" customWidth="1"/>
    <col min="13011" max="13011" width="14.85546875" style="1" customWidth="1"/>
    <col min="13012" max="13012" width="13.7109375" style="1" bestFit="1" customWidth="1"/>
    <col min="13013" max="13013" width="15.7109375" style="1" bestFit="1" customWidth="1"/>
    <col min="13014" max="13014" width="10.5703125" style="1" customWidth="1"/>
    <col min="13015" max="13015" width="8" style="1" customWidth="1"/>
    <col min="13016" max="13256" width="9.140625" style="1"/>
    <col min="13257" max="13257" width="3.85546875" style="1" customWidth="1"/>
    <col min="13258" max="13258" width="19.85546875" style="1" customWidth="1"/>
    <col min="13259" max="13259" width="6.5703125" style="1" customWidth="1"/>
    <col min="13260" max="13260" width="7.5703125" style="1" bestFit="1" customWidth="1"/>
    <col min="13261" max="13265" width="13.28515625" style="1" customWidth="1"/>
    <col min="13266" max="13266" width="14.5703125" style="1" customWidth="1"/>
    <col min="13267" max="13267" width="14.85546875" style="1" customWidth="1"/>
    <col min="13268" max="13268" width="13.7109375" style="1" bestFit="1" customWidth="1"/>
    <col min="13269" max="13269" width="15.7109375" style="1" bestFit="1" customWidth="1"/>
    <col min="13270" max="13270" width="10.5703125" style="1" customWidth="1"/>
    <col min="13271" max="13271" width="8" style="1" customWidth="1"/>
    <col min="13272" max="13512" width="9.140625" style="1"/>
    <col min="13513" max="13513" width="3.85546875" style="1" customWidth="1"/>
    <col min="13514" max="13514" width="19.85546875" style="1" customWidth="1"/>
    <col min="13515" max="13515" width="6.5703125" style="1" customWidth="1"/>
    <col min="13516" max="13516" width="7.5703125" style="1" bestFit="1" customWidth="1"/>
    <col min="13517" max="13521" width="13.28515625" style="1" customWidth="1"/>
    <col min="13522" max="13522" width="14.5703125" style="1" customWidth="1"/>
    <col min="13523" max="13523" width="14.85546875" style="1" customWidth="1"/>
    <col min="13524" max="13524" width="13.7109375" style="1" bestFit="1" customWidth="1"/>
    <col min="13525" max="13525" width="15.7109375" style="1" bestFit="1" customWidth="1"/>
    <col min="13526" max="13526" width="10.5703125" style="1" customWidth="1"/>
    <col min="13527" max="13527" width="8" style="1" customWidth="1"/>
    <col min="13528" max="13768" width="9.140625" style="1"/>
    <col min="13769" max="13769" width="3.85546875" style="1" customWidth="1"/>
    <col min="13770" max="13770" width="19.85546875" style="1" customWidth="1"/>
    <col min="13771" max="13771" width="6.5703125" style="1" customWidth="1"/>
    <col min="13772" max="13772" width="7.5703125" style="1" bestFit="1" customWidth="1"/>
    <col min="13773" max="13777" width="13.28515625" style="1" customWidth="1"/>
    <col min="13778" max="13778" width="14.5703125" style="1" customWidth="1"/>
    <col min="13779" max="13779" width="14.85546875" style="1" customWidth="1"/>
    <col min="13780" max="13780" width="13.7109375" style="1" bestFit="1" customWidth="1"/>
    <col min="13781" max="13781" width="15.7109375" style="1" bestFit="1" customWidth="1"/>
    <col min="13782" max="13782" width="10.5703125" style="1" customWidth="1"/>
    <col min="13783" max="13783" width="8" style="1" customWidth="1"/>
    <col min="13784" max="14024" width="9.140625" style="1"/>
    <col min="14025" max="14025" width="3.85546875" style="1" customWidth="1"/>
    <col min="14026" max="14026" width="19.85546875" style="1" customWidth="1"/>
    <col min="14027" max="14027" width="6.5703125" style="1" customWidth="1"/>
    <col min="14028" max="14028" width="7.5703125" style="1" bestFit="1" customWidth="1"/>
    <col min="14029" max="14033" width="13.28515625" style="1" customWidth="1"/>
    <col min="14034" max="14034" width="14.5703125" style="1" customWidth="1"/>
    <col min="14035" max="14035" width="14.85546875" style="1" customWidth="1"/>
    <col min="14036" max="14036" width="13.7109375" style="1" bestFit="1" customWidth="1"/>
    <col min="14037" max="14037" width="15.7109375" style="1" bestFit="1" customWidth="1"/>
    <col min="14038" max="14038" width="10.5703125" style="1" customWidth="1"/>
    <col min="14039" max="14039" width="8" style="1" customWidth="1"/>
    <col min="14040" max="14280" width="9.140625" style="1"/>
    <col min="14281" max="14281" width="3.85546875" style="1" customWidth="1"/>
    <col min="14282" max="14282" width="19.85546875" style="1" customWidth="1"/>
    <col min="14283" max="14283" width="6.5703125" style="1" customWidth="1"/>
    <col min="14284" max="14284" width="7.5703125" style="1" bestFit="1" customWidth="1"/>
    <col min="14285" max="14289" width="13.28515625" style="1" customWidth="1"/>
    <col min="14290" max="14290" width="14.5703125" style="1" customWidth="1"/>
    <col min="14291" max="14291" width="14.85546875" style="1" customWidth="1"/>
    <col min="14292" max="14292" width="13.7109375" style="1" bestFit="1" customWidth="1"/>
    <col min="14293" max="14293" width="15.7109375" style="1" bestFit="1" customWidth="1"/>
    <col min="14294" max="14294" width="10.5703125" style="1" customWidth="1"/>
    <col min="14295" max="14295" width="8" style="1" customWidth="1"/>
    <col min="14296" max="14536" width="9.140625" style="1"/>
    <col min="14537" max="14537" width="3.85546875" style="1" customWidth="1"/>
    <col min="14538" max="14538" width="19.85546875" style="1" customWidth="1"/>
    <col min="14539" max="14539" width="6.5703125" style="1" customWidth="1"/>
    <col min="14540" max="14540" width="7.5703125" style="1" bestFit="1" customWidth="1"/>
    <col min="14541" max="14545" width="13.28515625" style="1" customWidth="1"/>
    <col min="14546" max="14546" width="14.5703125" style="1" customWidth="1"/>
    <col min="14547" max="14547" width="14.85546875" style="1" customWidth="1"/>
    <col min="14548" max="14548" width="13.7109375" style="1" bestFit="1" customWidth="1"/>
    <col min="14549" max="14549" width="15.7109375" style="1" bestFit="1" customWidth="1"/>
    <col min="14550" max="14550" width="10.5703125" style="1" customWidth="1"/>
    <col min="14551" max="14551" width="8" style="1" customWidth="1"/>
    <col min="14552" max="14792" width="9.140625" style="1"/>
    <col min="14793" max="14793" width="3.85546875" style="1" customWidth="1"/>
    <col min="14794" max="14794" width="19.85546875" style="1" customWidth="1"/>
    <col min="14795" max="14795" width="6.5703125" style="1" customWidth="1"/>
    <col min="14796" max="14796" width="7.5703125" style="1" bestFit="1" customWidth="1"/>
    <col min="14797" max="14801" width="13.28515625" style="1" customWidth="1"/>
    <col min="14802" max="14802" width="14.5703125" style="1" customWidth="1"/>
    <col min="14803" max="14803" width="14.85546875" style="1" customWidth="1"/>
    <col min="14804" max="14804" width="13.7109375" style="1" bestFit="1" customWidth="1"/>
    <col min="14805" max="14805" width="15.7109375" style="1" bestFit="1" customWidth="1"/>
    <col min="14806" max="14806" width="10.5703125" style="1" customWidth="1"/>
    <col min="14807" max="14807" width="8" style="1" customWidth="1"/>
    <col min="14808" max="15048" width="9.140625" style="1"/>
    <col min="15049" max="15049" width="3.85546875" style="1" customWidth="1"/>
    <col min="15050" max="15050" width="19.85546875" style="1" customWidth="1"/>
    <col min="15051" max="15051" width="6.5703125" style="1" customWidth="1"/>
    <col min="15052" max="15052" width="7.5703125" style="1" bestFit="1" customWidth="1"/>
    <col min="15053" max="15057" width="13.28515625" style="1" customWidth="1"/>
    <col min="15058" max="15058" width="14.5703125" style="1" customWidth="1"/>
    <col min="15059" max="15059" width="14.85546875" style="1" customWidth="1"/>
    <col min="15060" max="15060" width="13.7109375" style="1" bestFit="1" customWidth="1"/>
    <col min="15061" max="15061" width="15.7109375" style="1" bestFit="1" customWidth="1"/>
    <col min="15062" max="15062" width="10.5703125" style="1" customWidth="1"/>
    <col min="15063" max="15063" width="8" style="1" customWidth="1"/>
    <col min="15064" max="15304" width="9.140625" style="1"/>
    <col min="15305" max="15305" width="3.85546875" style="1" customWidth="1"/>
    <col min="15306" max="15306" width="19.85546875" style="1" customWidth="1"/>
    <col min="15307" max="15307" width="6.5703125" style="1" customWidth="1"/>
    <col min="15308" max="15308" width="7.5703125" style="1" bestFit="1" customWidth="1"/>
    <col min="15309" max="15313" width="13.28515625" style="1" customWidth="1"/>
    <col min="15314" max="15314" width="14.5703125" style="1" customWidth="1"/>
    <col min="15315" max="15315" width="14.85546875" style="1" customWidth="1"/>
    <col min="15316" max="15316" width="13.7109375" style="1" bestFit="1" customWidth="1"/>
    <col min="15317" max="15317" width="15.7109375" style="1" bestFit="1" customWidth="1"/>
    <col min="15318" max="15318" width="10.5703125" style="1" customWidth="1"/>
    <col min="15319" max="15319" width="8" style="1" customWidth="1"/>
    <col min="15320" max="15560" width="9.140625" style="1"/>
    <col min="15561" max="15561" width="3.85546875" style="1" customWidth="1"/>
    <col min="15562" max="15562" width="19.85546875" style="1" customWidth="1"/>
    <col min="15563" max="15563" width="6.5703125" style="1" customWidth="1"/>
    <col min="15564" max="15564" width="7.5703125" style="1" bestFit="1" customWidth="1"/>
    <col min="15565" max="15569" width="13.28515625" style="1" customWidth="1"/>
    <col min="15570" max="15570" width="14.5703125" style="1" customWidth="1"/>
    <col min="15571" max="15571" width="14.85546875" style="1" customWidth="1"/>
    <col min="15572" max="15572" width="13.7109375" style="1" bestFit="1" customWidth="1"/>
    <col min="15573" max="15573" width="15.7109375" style="1" bestFit="1" customWidth="1"/>
    <col min="15574" max="15574" width="10.5703125" style="1" customWidth="1"/>
    <col min="15575" max="15575" width="8" style="1" customWidth="1"/>
    <col min="15576" max="15816" width="9.140625" style="1"/>
    <col min="15817" max="15817" width="3.85546875" style="1" customWidth="1"/>
    <col min="15818" max="15818" width="19.85546875" style="1" customWidth="1"/>
    <col min="15819" max="15819" width="6.5703125" style="1" customWidth="1"/>
    <col min="15820" max="15820" width="7.5703125" style="1" bestFit="1" customWidth="1"/>
    <col min="15821" max="15825" width="13.28515625" style="1" customWidth="1"/>
    <col min="15826" max="15826" width="14.5703125" style="1" customWidth="1"/>
    <col min="15827" max="15827" width="14.85546875" style="1" customWidth="1"/>
    <col min="15828" max="15828" width="13.7109375" style="1" bestFit="1" customWidth="1"/>
    <col min="15829" max="15829" width="15.7109375" style="1" bestFit="1" customWidth="1"/>
    <col min="15830" max="15830" width="10.5703125" style="1" customWidth="1"/>
    <col min="15831" max="15831" width="8" style="1" customWidth="1"/>
    <col min="15832" max="16072" width="9.140625" style="1"/>
    <col min="16073" max="16073" width="3.85546875" style="1" customWidth="1"/>
    <col min="16074" max="16074" width="19.85546875" style="1" customWidth="1"/>
    <col min="16075" max="16075" width="6.5703125" style="1" customWidth="1"/>
    <col min="16076" max="16076" width="7.5703125" style="1" bestFit="1" customWidth="1"/>
    <col min="16077" max="16081" width="13.28515625" style="1" customWidth="1"/>
    <col min="16082" max="16082" width="14.5703125" style="1" customWidth="1"/>
    <col min="16083" max="16083" width="14.85546875" style="1" customWidth="1"/>
    <col min="16084" max="16084" width="13.7109375" style="1" bestFit="1" customWidth="1"/>
    <col min="16085" max="16085" width="15.7109375" style="1" bestFit="1" customWidth="1"/>
    <col min="16086" max="16086" width="10.5703125" style="1" customWidth="1"/>
    <col min="16087" max="16087" width="8" style="1" customWidth="1"/>
    <col min="16088" max="16384" width="9.140625" style="1"/>
  </cols>
  <sheetData>
    <row r="1" spans="1:15" ht="15" customHeight="1" x14ac:dyDescent="0.25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</row>
    <row r="3" spans="1:15" ht="21.75" customHeight="1" x14ac:dyDescent="0.25">
      <c r="A3" s="216" t="s">
        <v>33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</row>
    <row r="4" spans="1:15" ht="6" customHeight="1" x14ac:dyDescent="0.25"/>
    <row r="5" spans="1:15" ht="15" customHeight="1" x14ac:dyDescent="0.25">
      <c r="A5" s="2" t="s">
        <v>2</v>
      </c>
    </row>
    <row r="6" spans="1:15" ht="33.75" customHeight="1" x14ac:dyDescent="0.25">
      <c r="A6" s="217" t="s">
        <v>34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</row>
    <row r="7" spans="1:15" ht="6" customHeight="1" x14ac:dyDescent="0.25"/>
    <row r="8" spans="1:15" ht="15" customHeight="1" x14ac:dyDescent="0.25">
      <c r="A8" s="2" t="s">
        <v>4</v>
      </c>
    </row>
    <row r="9" spans="1:15" ht="17.25" customHeight="1" x14ac:dyDescent="0.25">
      <c r="A9" s="218" t="s">
        <v>5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  <c r="L9" s="218"/>
    </row>
    <row r="10" spans="1:15" ht="10.5" customHeight="1" x14ac:dyDescent="0.25"/>
    <row r="11" spans="1:15" ht="61.5" customHeight="1" x14ac:dyDescent="0.25">
      <c r="A11" s="3" t="s">
        <v>6</v>
      </c>
      <c r="B11" s="3" t="s">
        <v>7</v>
      </c>
      <c r="C11" s="3" t="s">
        <v>8</v>
      </c>
      <c r="D11" s="3" t="s">
        <v>9</v>
      </c>
      <c r="E11" s="4" t="s">
        <v>37</v>
      </c>
      <c r="F11" s="4" t="s">
        <v>38</v>
      </c>
      <c r="G11" s="4" t="s">
        <v>39</v>
      </c>
      <c r="H11" s="4" t="s">
        <v>40</v>
      </c>
      <c r="I11" s="3" t="s">
        <v>11</v>
      </c>
      <c r="J11" s="3" t="s">
        <v>12</v>
      </c>
      <c r="K11" s="3" t="s">
        <v>13</v>
      </c>
      <c r="L11" s="3" t="s">
        <v>14</v>
      </c>
    </row>
    <row r="12" spans="1:15" ht="54.75" customHeight="1" x14ac:dyDescent="0.25">
      <c r="A12" s="3">
        <v>1</v>
      </c>
      <c r="B12" s="3" t="s">
        <v>28</v>
      </c>
      <c r="C12" s="3" t="s">
        <v>15</v>
      </c>
      <c r="D12" s="3">
        <v>3</v>
      </c>
      <c r="E12" s="5">
        <v>10000</v>
      </c>
      <c r="F12" s="5">
        <v>12210</v>
      </c>
      <c r="G12" s="5">
        <v>10500</v>
      </c>
      <c r="H12" s="5">
        <v>11100</v>
      </c>
      <c r="I12" s="6">
        <f>ROUND((AVERAGE(E12:H12)),2)</f>
        <v>10952.5</v>
      </c>
      <c r="J12" s="6">
        <f>SQRT(SUM((POWER(E12-I12,2)),(POWER(G12-I12,2)),(POWER(H12-I12,2)),(POWER(F12-I12,2)))/(COLUMNS(E12:H12)-1))</f>
        <v>951.32801913956052</v>
      </c>
      <c r="K12" s="6">
        <f>J12/I12*100</f>
        <v>8.6859440231870391</v>
      </c>
      <c r="L12" s="6">
        <f>I12*D12</f>
        <v>32857.5</v>
      </c>
      <c r="M12" s="7"/>
      <c r="N12" s="8"/>
      <c r="O12" s="32"/>
    </row>
    <row r="13" spans="1:15" ht="54.75" customHeight="1" x14ac:dyDescent="0.25">
      <c r="A13" s="3">
        <v>2</v>
      </c>
      <c r="B13" s="3" t="s">
        <v>29</v>
      </c>
      <c r="C13" s="3" t="s">
        <v>15</v>
      </c>
      <c r="D13" s="3">
        <v>2</v>
      </c>
      <c r="E13" s="5">
        <v>5000</v>
      </c>
      <c r="F13" s="5">
        <v>3795</v>
      </c>
      <c r="G13" s="5">
        <v>5500</v>
      </c>
      <c r="H13" s="5">
        <v>3450</v>
      </c>
      <c r="I13" s="6">
        <f>ROUND((AVERAGE(E13:H13)),2)</f>
        <v>4436.25</v>
      </c>
      <c r="J13" s="6">
        <f>SQRT(SUM((POWER(E13-I13,2)),(POWER(G13-I13,2)),(POWER(H13-I13,2)),(POWER(F13-I13,2)))/(COLUMNS(E13:H13)-1))</f>
        <v>971.81423979414228</v>
      </c>
      <c r="K13" s="6">
        <f t="shared" ref="K13:K16" si="0">J13/I13*100</f>
        <v>21.90620997000039</v>
      </c>
      <c r="L13" s="6">
        <f>I13*D13</f>
        <v>8872.5</v>
      </c>
      <c r="M13" s="7"/>
      <c r="N13" s="8"/>
      <c r="O13" s="32"/>
    </row>
    <row r="14" spans="1:15" ht="54.75" customHeight="1" x14ac:dyDescent="0.25">
      <c r="A14" s="3">
        <v>3</v>
      </c>
      <c r="B14" s="3" t="s">
        <v>30</v>
      </c>
      <c r="C14" s="3" t="s">
        <v>15</v>
      </c>
      <c r="D14" s="3">
        <v>2</v>
      </c>
      <c r="E14" s="5">
        <v>11000</v>
      </c>
      <c r="F14" s="5">
        <v>13560</v>
      </c>
      <c r="G14" s="5">
        <v>11500</v>
      </c>
      <c r="H14" s="5">
        <v>12330</v>
      </c>
      <c r="I14" s="6">
        <f>ROUND((AVERAGE(E14:H14)),2)</f>
        <v>12097.5</v>
      </c>
      <c r="J14" s="6">
        <f>SQRT(SUM((POWER(E14-I14,2)),(POWER(G14-I14,2)),(POWER(H14-I14,2)),(POWER(F14-I14,2)))/(COLUMNS(E14:H14)-1))</f>
        <v>1118.700883465579</v>
      </c>
      <c r="K14" s="6">
        <f t="shared" si="0"/>
        <v>9.2473724609677941</v>
      </c>
      <c r="L14" s="6">
        <f>I14*D14</f>
        <v>24195</v>
      </c>
      <c r="M14" s="7"/>
      <c r="N14" s="8"/>
      <c r="O14" s="32"/>
    </row>
    <row r="15" spans="1:15" ht="54.75" customHeight="1" x14ac:dyDescent="0.25">
      <c r="A15" s="3">
        <v>4</v>
      </c>
      <c r="B15" s="3" t="s">
        <v>31</v>
      </c>
      <c r="C15" s="3" t="s">
        <v>15</v>
      </c>
      <c r="D15" s="3">
        <v>3</v>
      </c>
      <c r="E15" s="5">
        <v>13500</v>
      </c>
      <c r="F15" s="5">
        <v>13110</v>
      </c>
      <c r="G15" s="5">
        <v>14000</v>
      </c>
      <c r="H15" s="5">
        <v>11400</v>
      </c>
      <c r="I15" s="6">
        <f>ROUND((AVERAGE(E15:H15)),2)</f>
        <v>13002.5</v>
      </c>
      <c r="J15" s="6">
        <f>SQRT(SUM((POWER(E15-I15,2)),(POWER(G15-I15,2)),(POWER(H15-I15,2)),(POWER(F15-I15,2)))/(COLUMNS(E15:H15)-1))</f>
        <v>1128.727159237342</v>
      </c>
      <c r="K15" s="6">
        <f t="shared" si="0"/>
        <v>8.6808472158226646</v>
      </c>
      <c r="L15" s="6">
        <f>I15*D15</f>
        <v>39007.5</v>
      </c>
      <c r="M15" s="7"/>
      <c r="N15" s="8"/>
      <c r="O15" s="32"/>
    </row>
    <row r="16" spans="1:15" ht="54.75" customHeight="1" x14ac:dyDescent="0.25">
      <c r="A16" s="3">
        <v>5</v>
      </c>
      <c r="B16" s="3" t="s">
        <v>32</v>
      </c>
      <c r="C16" s="3" t="s">
        <v>15</v>
      </c>
      <c r="D16" s="3">
        <v>6</v>
      </c>
      <c r="E16" s="5">
        <v>1500</v>
      </c>
      <c r="F16" s="5">
        <v>1725</v>
      </c>
      <c r="G16" s="5">
        <v>2000</v>
      </c>
      <c r="H16" s="5">
        <v>1500</v>
      </c>
      <c r="I16" s="6">
        <f>ROUND((AVERAGE(E16:H16)),2)</f>
        <v>1681.25</v>
      </c>
      <c r="J16" s="6">
        <f>SQRT(SUM((POWER(E16-I16,2)),(POWER(G16-I16,2)),(POWER(H16-I16,2)),(POWER(F16-I16,2)))/(COLUMNS(E16:H16)-1))</f>
        <v>237.5</v>
      </c>
      <c r="K16" s="6">
        <f t="shared" si="0"/>
        <v>14.12639405204461</v>
      </c>
      <c r="L16" s="6">
        <f>I16*D16</f>
        <v>10087.5</v>
      </c>
      <c r="M16" s="7"/>
      <c r="N16" s="8"/>
      <c r="O16" s="32"/>
    </row>
    <row r="17" spans="1:15" ht="25.5" customHeight="1" x14ac:dyDescent="0.25">
      <c r="A17" s="219" t="s">
        <v>16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21"/>
      <c r="L17" s="10">
        <f>SUM(L12:L16)</f>
        <v>115020</v>
      </c>
      <c r="N17" s="11"/>
      <c r="O17" s="12"/>
    </row>
    <row r="18" spans="1:15" ht="15" customHeight="1" x14ac:dyDescent="0.25">
      <c r="A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4"/>
      <c r="O18" s="7"/>
    </row>
    <row r="19" spans="1:15" ht="23.25" customHeight="1" x14ac:dyDescent="0.25">
      <c r="A19" s="218" t="s">
        <v>41</v>
      </c>
      <c r="B19" s="218"/>
      <c r="C19" s="218"/>
      <c r="D19" s="218"/>
      <c r="E19" s="218"/>
      <c r="F19" s="218"/>
      <c r="G19" s="218"/>
      <c r="H19" s="218"/>
      <c r="I19" s="218"/>
      <c r="J19" s="218"/>
      <c r="K19" s="218"/>
      <c r="L19" s="218"/>
      <c r="M19" s="218"/>
      <c r="O19" s="7"/>
    </row>
    <row r="20" spans="1:15" s="18" customFormat="1" ht="18.75" customHeight="1" x14ac:dyDescent="0.3">
      <c r="A20" s="33"/>
      <c r="B20" s="16" t="s">
        <v>18</v>
      </c>
      <c r="C20" s="33"/>
      <c r="D20" s="33"/>
      <c r="E20" s="33"/>
      <c r="F20" s="34"/>
      <c r="G20" s="33"/>
      <c r="H20" s="33"/>
      <c r="I20" s="17"/>
      <c r="J20" s="33"/>
      <c r="L20" s="19"/>
      <c r="M20" s="20"/>
    </row>
    <row r="21" spans="1:15" ht="38.25" customHeight="1" x14ac:dyDescent="0.3">
      <c r="B21" s="21" t="s">
        <v>19</v>
      </c>
      <c r="C21" s="21"/>
      <c r="E21" s="8"/>
      <c r="F21" s="8"/>
      <c r="G21" s="8"/>
      <c r="H21" s="8"/>
      <c r="I21" s="22"/>
    </row>
    <row r="22" spans="1:15" ht="21" customHeight="1" x14ac:dyDescent="0.3">
      <c r="B22" s="23" t="s">
        <v>36</v>
      </c>
      <c r="C22" s="24"/>
      <c r="I22" s="7"/>
    </row>
    <row r="23" spans="1:15" ht="15" customHeight="1" x14ac:dyDescent="0.25">
      <c r="B23" s="25"/>
    </row>
    <row r="24" spans="1:15" ht="38.25" customHeight="1" x14ac:dyDescent="0.3">
      <c r="B24" s="21" t="s">
        <v>21</v>
      </c>
      <c r="C24" s="21"/>
    </row>
    <row r="25" spans="1:15" ht="21.75" customHeight="1" x14ac:dyDescent="0.3">
      <c r="B25" s="23" t="s">
        <v>22</v>
      </c>
      <c r="C25" s="24"/>
    </row>
    <row r="26" spans="1:15" ht="28.5" customHeight="1" x14ac:dyDescent="0.25"/>
    <row r="27" spans="1:15" ht="20.25" x14ac:dyDescent="0.25">
      <c r="B27" s="35" t="s">
        <v>35</v>
      </c>
      <c r="C27" s="26"/>
      <c r="J27" s="2"/>
      <c r="K27" s="2"/>
      <c r="L27" s="2"/>
    </row>
    <row r="28" spans="1:15" ht="60" customHeight="1" x14ac:dyDescent="0.3">
      <c r="B28" s="21" t="s">
        <v>197</v>
      </c>
      <c r="C28" s="21"/>
      <c r="J28" s="27"/>
      <c r="K28" s="27"/>
      <c r="L28" s="27"/>
    </row>
    <row r="29" spans="1:15" ht="23.25" customHeight="1" x14ac:dyDescent="0.3">
      <c r="B29" s="23" t="s">
        <v>198</v>
      </c>
      <c r="C29" s="24"/>
    </row>
    <row r="30" spans="1:15" ht="17.25" customHeight="1" x14ac:dyDescent="0.25"/>
    <row r="31" spans="1:15" x14ac:dyDescent="0.25">
      <c r="B31" s="212" t="s">
        <v>25</v>
      </c>
      <c r="C31" s="213"/>
      <c r="J31" s="222" t="s">
        <v>24</v>
      </c>
      <c r="K31" s="222"/>
      <c r="L31" s="222"/>
      <c r="M31" s="222"/>
    </row>
    <row r="32" spans="1:15" ht="22.5" customHeight="1" x14ac:dyDescent="0.25">
      <c r="B32" s="213"/>
      <c r="C32" s="213"/>
      <c r="I32" s="29"/>
      <c r="J32" s="18"/>
      <c r="K32" s="36"/>
      <c r="L32" s="36"/>
      <c r="M32" s="36">
        <f ca="1">TODAY()</f>
        <v>46188</v>
      </c>
    </row>
    <row r="33" spans="2:13" ht="16.5" customHeight="1" x14ac:dyDescent="0.3">
      <c r="B33" s="31" t="s">
        <v>27</v>
      </c>
      <c r="C33" s="24"/>
      <c r="J33" s="37"/>
      <c r="K33" s="37"/>
      <c r="L33" s="37"/>
      <c r="M33" s="38" t="s">
        <v>26</v>
      </c>
    </row>
  </sheetData>
  <mergeCells count="8">
    <mergeCell ref="J31:M31"/>
    <mergeCell ref="B31:C32"/>
    <mergeCell ref="A1:L1"/>
    <mergeCell ref="A3:L3"/>
    <mergeCell ref="A6:L6"/>
    <mergeCell ref="A9:L9"/>
    <mergeCell ref="A17:K17"/>
    <mergeCell ref="A19:M19"/>
  </mergeCells>
  <pageMargins left="0.7" right="0.7" top="0.75" bottom="0.75" header="0.3" footer="0.3"/>
  <pageSetup paperSize="9" scale="51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1:J37"/>
  <sheetViews>
    <sheetView topLeftCell="C10" zoomScale="80" zoomScaleNormal="80" workbookViewId="0">
      <selection activeCell="F18" sqref="F18"/>
    </sheetView>
  </sheetViews>
  <sheetFormatPr defaultRowHeight="15.75" x14ac:dyDescent="0.25"/>
  <cols>
    <col min="1" max="1" width="5.7109375" style="1" customWidth="1"/>
    <col min="2" max="2" width="66.28515625" style="1" customWidth="1"/>
    <col min="3" max="3" width="7.85546875" style="1" customWidth="1"/>
    <col min="4" max="4" width="9.28515625" style="1" customWidth="1"/>
    <col min="5" max="7" width="32.140625" style="1" customWidth="1"/>
    <col min="8" max="8" width="23.140625" style="1" customWidth="1"/>
    <col min="9" max="9" width="21.140625" style="1" customWidth="1"/>
    <col min="10" max="10" width="13.42578125" style="1" customWidth="1"/>
    <col min="11" max="199" width="9.140625" style="1"/>
    <col min="200" max="200" width="3.85546875" style="1" customWidth="1"/>
    <col min="201" max="201" width="19.85546875" style="1" customWidth="1"/>
    <col min="202" max="202" width="6.5703125" style="1" customWidth="1"/>
    <col min="203" max="203" width="7.5703125" style="1" bestFit="1" customWidth="1"/>
    <col min="204" max="208" width="13.28515625" style="1" customWidth="1"/>
    <col min="209" max="209" width="14.5703125" style="1" customWidth="1"/>
    <col min="210" max="210" width="14.85546875" style="1" customWidth="1"/>
    <col min="211" max="211" width="13.7109375" style="1" bestFit="1" customWidth="1"/>
    <col min="212" max="212" width="15.7109375" style="1" bestFit="1" customWidth="1"/>
    <col min="213" max="213" width="10.5703125" style="1" customWidth="1"/>
    <col min="214" max="214" width="8" style="1" customWidth="1"/>
    <col min="215" max="451" width="9.140625" style="1"/>
    <col min="452" max="452" width="3.85546875" style="1" customWidth="1"/>
    <col min="453" max="453" width="19.85546875" style="1" customWidth="1"/>
    <col min="454" max="454" width="6.5703125" style="1" customWidth="1"/>
    <col min="455" max="455" width="7.5703125" style="1" bestFit="1" customWidth="1"/>
    <col min="456" max="460" width="13.28515625" style="1" customWidth="1"/>
    <col min="461" max="461" width="14.5703125" style="1" customWidth="1"/>
    <col min="462" max="462" width="14.85546875" style="1" customWidth="1"/>
    <col min="463" max="463" width="13.7109375" style="1" bestFit="1" customWidth="1"/>
    <col min="464" max="464" width="15.7109375" style="1" bestFit="1" customWidth="1"/>
    <col min="465" max="465" width="10.5703125" style="1" customWidth="1"/>
    <col min="466" max="466" width="8" style="1" customWidth="1"/>
    <col min="467" max="707" width="9.140625" style="1"/>
    <col min="708" max="708" width="3.85546875" style="1" customWidth="1"/>
    <col min="709" max="709" width="19.85546875" style="1" customWidth="1"/>
    <col min="710" max="710" width="6.5703125" style="1" customWidth="1"/>
    <col min="711" max="711" width="7.5703125" style="1" bestFit="1" customWidth="1"/>
    <col min="712" max="716" width="13.28515625" style="1" customWidth="1"/>
    <col min="717" max="717" width="14.5703125" style="1" customWidth="1"/>
    <col min="718" max="718" width="14.85546875" style="1" customWidth="1"/>
    <col min="719" max="719" width="13.7109375" style="1" bestFit="1" customWidth="1"/>
    <col min="720" max="720" width="15.7109375" style="1" bestFit="1" customWidth="1"/>
    <col min="721" max="721" width="10.5703125" style="1" customWidth="1"/>
    <col min="722" max="722" width="8" style="1" customWidth="1"/>
    <col min="723" max="963" width="9.140625" style="1"/>
    <col min="964" max="964" width="3.85546875" style="1" customWidth="1"/>
    <col min="965" max="965" width="19.85546875" style="1" customWidth="1"/>
    <col min="966" max="966" width="6.5703125" style="1" customWidth="1"/>
    <col min="967" max="967" width="7.5703125" style="1" bestFit="1" customWidth="1"/>
    <col min="968" max="972" width="13.28515625" style="1" customWidth="1"/>
    <col min="973" max="973" width="14.5703125" style="1" customWidth="1"/>
    <col min="974" max="974" width="14.85546875" style="1" customWidth="1"/>
    <col min="975" max="975" width="13.7109375" style="1" bestFit="1" customWidth="1"/>
    <col min="976" max="976" width="15.7109375" style="1" bestFit="1" customWidth="1"/>
    <col min="977" max="977" width="10.5703125" style="1" customWidth="1"/>
    <col min="978" max="978" width="8" style="1" customWidth="1"/>
    <col min="979" max="1219" width="9.140625" style="1"/>
    <col min="1220" max="1220" width="3.85546875" style="1" customWidth="1"/>
    <col min="1221" max="1221" width="19.85546875" style="1" customWidth="1"/>
    <col min="1222" max="1222" width="6.5703125" style="1" customWidth="1"/>
    <col min="1223" max="1223" width="7.5703125" style="1" bestFit="1" customWidth="1"/>
    <col min="1224" max="1228" width="13.28515625" style="1" customWidth="1"/>
    <col min="1229" max="1229" width="14.5703125" style="1" customWidth="1"/>
    <col min="1230" max="1230" width="14.85546875" style="1" customWidth="1"/>
    <col min="1231" max="1231" width="13.7109375" style="1" bestFit="1" customWidth="1"/>
    <col min="1232" max="1232" width="15.7109375" style="1" bestFit="1" customWidth="1"/>
    <col min="1233" max="1233" width="10.5703125" style="1" customWidth="1"/>
    <col min="1234" max="1234" width="8" style="1" customWidth="1"/>
    <col min="1235" max="1475" width="9.140625" style="1"/>
    <col min="1476" max="1476" width="3.85546875" style="1" customWidth="1"/>
    <col min="1477" max="1477" width="19.85546875" style="1" customWidth="1"/>
    <col min="1478" max="1478" width="6.5703125" style="1" customWidth="1"/>
    <col min="1479" max="1479" width="7.5703125" style="1" bestFit="1" customWidth="1"/>
    <col min="1480" max="1484" width="13.28515625" style="1" customWidth="1"/>
    <col min="1485" max="1485" width="14.5703125" style="1" customWidth="1"/>
    <col min="1486" max="1486" width="14.85546875" style="1" customWidth="1"/>
    <col min="1487" max="1487" width="13.7109375" style="1" bestFit="1" customWidth="1"/>
    <col min="1488" max="1488" width="15.7109375" style="1" bestFit="1" customWidth="1"/>
    <col min="1489" max="1489" width="10.5703125" style="1" customWidth="1"/>
    <col min="1490" max="1490" width="8" style="1" customWidth="1"/>
    <col min="1491" max="1731" width="9.140625" style="1"/>
    <col min="1732" max="1732" width="3.85546875" style="1" customWidth="1"/>
    <col min="1733" max="1733" width="19.85546875" style="1" customWidth="1"/>
    <col min="1734" max="1734" width="6.5703125" style="1" customWidth="1"/>
    <col min="1735" max="1735" width="7.5703125" style="1" bestFit="1" customWidth="1"/>
    <col min="1736" max="1740" width="13.28515625" style="1" customWidth="1"/>
    <col min="1741" max="1741" width="14.5703125" style="1" customWidth="1"/>
    <col min="1742" max="1742" width="14.85546875" style="1" customWidth="1"/>
    <col min="1743" max="1743" width="13.7109375" style="1" bestFit="1" customWidth="1"/>
    <col min="1744" max="1744" width="15.7109375" style="1" bestFit="1" customWidth="1"/>
    <col min="1745" max="1745" width="10.5703125" style="1" customWidth="1"/>
    <col min="1746" max="1746" width="8" style="1" customWidth="1"/>
    <col min="1747" max="1987" width="9.140625" style="1"/>
    <col min="1988" max="1988" width="3.85546875" style="1" customWidth="1"/>
    <col min="1989" max="1989" width="19.85546875" style="1" customWidth="1"/>
    <col min="1990" max="1990" width="6.5703125" style="1" customWidth="1"/>
    <col min="1991" max="1991" width="7.5703125" style="1" bestFit="1" customWidth="1"/>
    <col min="1992" max="1996" width="13.28515625" style="1" customWidth="1"/>
    <col min="1997" max="1997" width="14.5703125" style="1" customWidth="1"/>
    <col min="1998" max="1998" width="14.85546875" style="1" customWidth="1"/>
    <col min="1999" max="1999" width="13.7109375" style="1" bestFit="1" customWidth="1"/>
    <col min="2000" max="2000" width="15.7109375" style="1" bestFit="1" customWidth="1"/>
    <col min="2001" max="2001" width="10.5703125" style="1" customWidth="1"/>
    <col min="2002" max="2002" width="8" style="1" customWidth="1"/>
    <col min="2003" max="2243" width="9.140625" style="1"/>
    <col min="2244" max="2244" width="3.85546875" style="1" customWidth="1"/>
    <col min="2245" max="2245" width="19.85546875" style="1" customWidth="1"/>
    <col min="2246" max="2246" width="6.5703125" style="1" customWidth="1"/>
    <col min="2247" max="2247" width="7.5703125" style="1" bestFit="1" customWidth="1"/>
    <col min="2248" max="2252" width="13.28515625" style="1" customWidth="1"/>
    <col min="2253" max="2253" width="14.5703125" style="1" customWidth="1"/>
    <col min="2254" max="2254" width="14.85546875" style="1" customWidth="1"/>
    <col min="2255" max="2255" width="13.7109375" style="1" bestFit="1" customWidth="1"/>
    <col min="2256" max="2256" width="15.7109375" style="1" bestFit="1" customWidth="1"/>
    <col min="2257" max="2257" width="10.5703125" style="1" customWidth="1"/>
    <col min="2258" max="2258" width="8" style="1" customWidth="1"/>
    <col min="2259" max="2499" width="9.140625" style="1"/>
    <col min="2500" max="2500" width="3.85546875" style="1" customWidth="1"/>
    <col min="2501" max="2501" width="19.85546875" style="1" customWidth="1"/>
    <col min="2502" max="2502" width="6.5703125" style="1" customWidth="1"/>
    <col min="2503" max="2503" width="7.5703125" style="1" bestFit="1" customWidth="1"/>
    <col min="2504" max="2508" width="13.28515625" style="1" customWidth="1"/>
    <col min="2509" max="2509" width="14.5703125" style="1" customWidth="1"/>
    <col min="2510" max="2510" width="14.85546875" style="1" customWidth="1"/>
    <col min="2511" max="2511" width="13.7109375" style="1" bestFit="1" customWidth="1"/>
    <col min="2512" max="2512" width="15.7109375" style="1" bestFit="1" customWidth="1"/>
    <col min="2513" max="2513" width="10.5703125" style="1" customWidth="1"/>
    <col min="2514" max="2514" width="8" style="1" customWidth="1"/>
    <col min="2515" max="2755" width="9.140625" style="1"/>
    <col min="2756" max="2756" width="3.85546875" style="1" customWidth="1"/>
    <col min="2757" max="2757" width="19.85546875" style="1" customWidth="1"/>
    <col min="2758" max="2758" width="6.5703125" style="1" customWidth="1"/>
    <col min="2759" max="2759" width="7.5703125" style="1" bestFit="1" customWidth="1"/>
    <col min="2760" max="2764" width="13.28515625" style="1" customWidth="1"/>
    <col min="2765" max="2765" width="14.5703125" style="1" customWidth="1"/>
    <col min="2766" max="2766" width="14.85546875" style="1" customWidth="1"/>
    <col min="2767" max="2767" width="13.7109375" style="1" bestFit="1" customWidth="1"/>
    <col min="2768" max="2768" width="15.7109375" style="1" bestFit="1" customWidth="1"/>
    <col min="2769" max="2769" width="10.5703125" style="1" customWidth="1"/>
    <col min="2770" max="2770" width="8" style="1" customWidth="1"/>
    <col min="2771" max="3011" width="9.140625" style="1"/>
    <col min="3012" max="3012" width="3.85546875" style="1" customWidth="1"/>
    <col min="3013" max="3013" width="19.85546875" style="1" customWidth="1"/>
    <col min="3014" max="3014" width="6.5703125" style="1" customWidth="1"/>
    <col min="3015" max="3015" width="7.5703125" style="1" bestFit="1" customWidth="1"/>
    <col min="3016" max="3020" width="13.28515625" style="1" customWidth="1"/>
    <col min="3021" max="3021" width="14.5703125" style="1" customWidth="1"/>
    <col min="3022" max="3022" width="14.85546875" style="1" customWidth="1"/>
    <col min="3023" max="3023" width="13.7109375" style="1" bestFit="1" customWidth="1"/>
    <col min="3024" max="3024" width="15.7109375" style="1" bestFit="1" customWidth="1"/>
    <col min="3025" max="3025" width="10.5703125" style="1" customWidth="1"/>
    <col min="3026" max="3026" width="8" style="1" customWidth="1"/>
    <col min="3027" max="3267" width="9.140625" style="1"/>
    <col min="3268" max="3268" width="3.85546875" style="1" customWidth="1"/>
    <col min="3269" max="3269" width="19.85546875" style="1" customWidth="1"/>
    <col min="3270" max="3270" width="6.5703125" style="1" customWidth="1"/>
    <col min="3271" max="3271" width="7.5703125" style="1" bestFit="1" customWidth="1"/>
    <col min="3272" max="3276" width="13.28515625" style="1" customWidth="1"/>
    <col min="3277" max="3277" width="14.5703125" style="1" customWidth="1"/>
    <col min="3278" max="3278" width="14.85546875" style="1" customWidth="1"/>
    <col min="3279" max="3279" width="13.7109375" style="1" bestFit="1" customWidth="1"/>
    <col min="3280" max="3280" width="15.7109375" style="1" bestFit="1" customWidth="1"/>
    <col min="3281" max="3281" width="10.5703125" style="1" customWidth="1"/>
    <col min="3282" max="3282" width="8" style="1" customWidth="1"/>
    <col min="3283" max="3523" width="9.140625" style="1"/>
    <col min="3524" max="3524" width="3.85546875" style="1" customWidth="1"/>
    <col min="3525" max="3525" width="19.85546875" style="1" customWidth="1"/>
    <col min="3526" max="3526" width="6.5703125" style="1" customWidth="1"/>
    <col min="3527" max="3527" width="7.5703125" style="1" bestFit="1" customWidth="1"/>
    <col min="3528" max="3532" width="13.28515625" style="1" customWidth="1"/>
    <col min="3533" max="3533" width="14.5703125" style="1" customWidth="1"/>
    <col min="3534" max="3534" width="14.85546875" style="1" customWidth="1"/>
    <col min="3535" max="3535" width="13.7109375" style="1" bestFit="1" customWidth="1"/>
    <col min="3536" max="3536" width="15.7109375" style="1" bestFit="1" customWidth="1"/>
    <col min="3537" max="3537" width="10.5703125" style="1" customWidth="1"/>
    <col min="3538" max="3538" width="8" style="1" customWidth="1"/>
    <col min="3539" max="3779" width="9.140625" style="1"/>
    <col min="3780" max="3780" width="3.85546875" style="1" customWidth="1"/>
    <col min="3781" max="3781" width="19.85546875" style="1" customWidth="1"/>
    <col min="3782" max="3782" width="6.5703125" style="1" customWidth="1"/>
    <col min="3783" max="3783" width="7.5703125" style="1" bestFit="1" customWidth="1"/>
    <col min="3784" max="3788" width="13.28515625" style="1" customWidth="1"/>
    <col min="3789" max="3789" width="14.5703125" style="1" customWidth="1"/>
    <col min="3790" max="3790" width="14.85546875" style="1" customWidth="1"/>
    <col min="3791" max="3791" width="13.7109375" style="1" bestFit="1" customWidth="1"/>
    <col min="3792" max="3792" width="15.7109375" style="1" bestFit="1" customWidth="1"/>
    <col min="3793" max="3793" width="10.5703125" style="1" customWidth="1"/>
    <col min="3794" max="3794" width="8" style="1" customWidth="1"/>
    <col min="3795" max="4035" width="9.140625" style="1"/>
    <col min="4036" max="4036" width="3.85546875" style="1" customWidth="1"/>
    <col min="4037" max="4037" width="19.85546875" style="1" customWidth="1"/>
    <col min="4038" max="4038" width="6.5703125" style="1" customWidth="1"/>
    <col min="4039" max="4039" width="7.5703125" style="1" bestFit="1" customWidth="1"/>
    <col min="4040" max="4044" width="13.28515625" style="1" customWidth="1"/>
    <col min="4045" max="4045" width="14.5703125" style="1" customWidth="1"/>
    <col min="4046" max="4046" width="14.85546875" style="1" customWidth="1"/>
    <col min="4047" max="4047" width="13.7109375" style="1" bestFit="1" customWidth="1"/>
    <col min="4048" max="4048" width="15.7109375" style="1" bestFit="1" customWidth="1"/>
    <col min="4049" max="4049" width="10.5703125" style="1" customWidth="1"/>
    <col min="4050" max="4050" width="8" style="1" customWidth="1"/>
    <col min="4051" max="4291" width="9.140625" style="1"/>
    <col min="4292" max="4292" width="3.85546875" style="1" customWidth="1"/>
    <col min="4293" max="4293" width="19.85546875" style="1" customWidth="1"/>
    <col min="4294" max="4294" width="6.5703125" style="1" customWidth="1"/>
    <col min="4295" max="4295" width="7.5703125" style="1" bestFit="1" customWidth="1"/>
    <col min="4296" max="4300" width="13.28515625" style="1" customWidth="1"/>
    <col min="4301" max="4301" width="14.5703125" style="1" customWidth="1"/>
    <col min="4302" max="4302" width="14.85546875" style="1" customWidth="1"/>
    <col min="4303" max="4303" width="13.7109375" style="1" bestFit="1" customWidth="1"/>
    <col min="4304" max="4304" width="15.7109375" style="1" bestFit="1" customWidth="1"/>
    <col min="4305" max="4305" width="10.5703125" style="1" customWidth="1"/>
    <col min="4306" max="4306" width="8" style="1" customWidth="1"/>
    <col min="4307" max="4547" width="9.140625" style="1"/>
    <col min="4548" max="4548" width="3.85546875" style="1" customWidth="1"/>
    <col min="4549" max="4549" width="19.85546875" style="1" customWidth="1"/>
    <col min="4550" max="4550" width="6.5703125" style="1" customWidth="1"/>
    <col min="4551" max="4551" width="7.5703125" style="1" bestFit="1" customWidth="1"/>
    <col min="4552" max="4556" width="13.28515625" style="1" customWidth="1"/>
    <col min="4557" max="4557" width="14.5703125" style="1" customWidth="1"/>
    <col min="4558" max="4558" width="14.85546875" style="1" customWidth="1"/>
    <col min="4559" max="4559" width="13.7109375" style="1" bestFit="1" customWidth="1"/>
    <col min="4560" max="4560" width="15.7109375" style="1" bestFit="1" customWidth="1"/>
    <col min="4561" max="4561" width="10.5703125" style="1" customWidth="1"/>
    <col min="4562" max="4562" width="8" style="1" customWidth="1"/>
    <col min="4563" max="4803" width="9.140625" style="1"/>
    <col min="4804" max="4804" width="3.85546875" style="1" customWidth="1"/>
    <col min="4805" max="4805" width="19.85546875" style="1" customWidth="1"/>
    <col min="4806" max="4806" width="6.5703125" style="1" customWidth="1"/>
    <col min="4807" max="4807" width="7.5703125" style="1" bestFit="1" customWidth="1"/>
    <col min="4808" max="4812" width="13.28515625" style="1" customWidth="1"/>
    <col min="4813" max="4813" width="14.5703125" style="1" customWidth="1"/>
    <col min="4814" max="4814" width="14.85546875" style="1" customWidth="1"/>
    <col min="4815" max="4815" width="13.7109375" style="1" bestFit="1" customWidth="1"/>
    <col min="4816" max="4816" width="15.7109375" style="1" bestFit="1" customWidth="1"/>
    <col min="4817" max="4817" width="10.5703125" style="1" customWidth="1"/>
    <col min="4818" max="4818" width="8" style="1" customWidth="1"/>
    <col min="4819" max="5059" width="9.140625" style="1"/>
    <col min="5060" max="5060" width="3.85546875" style="1" customWidth="1"/>
    <col min="5061" max="5061" width="19.85546875" style="1" customWidth="1"/>
    <col min="5062" max="5062" width="6.5703125" style="1" customWidth="1"/>
    <col min="5063" max="5063" width="7.5703125" style="1" bestFit="1" customWidth="1"/>
    <col min="5064" max="5068" width="13.28515625" style="1" customWidth="1"/>
    <col min="5069" max="5069" width="14.5703125" style="1" customWidth="1"/>
    <col min="5070" max="5070" width="14.85546875" style="1" customWidth="1"/>
    <col min="5071" max="5071" width="13.7109375" style="1" bestFit="1" customWidth="1"/>
    <col min="5072" max="5072" width="15.7109375" style="1" bestFit="1" customWidth="1"/>
    <col min="5073" max="5073" width="10.5703125" style="1" customWidth="1"/>
    <col min="5074" max="5074" width="8" style="1" customWidth="1"/>
    <col min="5075" max="5315" width="9.140625" style="1"/>
    <col min="5316" max="5316" width="3.85546875" style="1" customWidth="1"/>
    <col min="5317" max="5317" width="19.85546875" style="1" customWidth="1"/>
    <col min="5318" max="5318" width="6.5703125" style="1" customWidth="1"/>
    <col min="5319" max="5319" width="7.5703125" style="1" bestFit="1" customWidth="1"/>
    <col min="5320" max="5324" width="13.28515625" style="1" customWidth="1"/>
    <col min="5325" max="5325" width="14.5703125" style="1" customWidth="1"/>
    <col min="5326" max="5326" width="14.85546875" style="1" customWidth="1"/>
    <col min="5327" max="5327" width="13.7109375" style="1" bestFit="1" customWidth="1"/>
    <col min="5328" max="5328" width="15.7109375" style="1" bestFit="1" customWidth="1"/>
    <col min="5329" max="5329" width="10.5703125" style="1" customWidth="1"/>
    <col min="5330" max="5330" width="8" style="1" customWidth="1"/>
    <col min="5331" max="5571" width="9.140625" style="1"/>
    <col min="5572" max="5572" width="3.85546875" style="1" customWidth="1"/>
    <col min="5573" max="5573" width="19.85546875" style="1" customWidth="1"/>
    <col min="5574" max="5574" width="6.5703125" style="1" customWidth="1"/>
    <col min="5575" max="5575" width="7.5703125" style="1" bestFit="1" customWidth="1"/>
    <col min="5576" max="5580" width="13.28515625" style="1" customWidth="1"/>
    <col min="5581" max="5581" width="14.5703125" style="1" customWidth="1"/>
    <col min="5582" max="5582" width="14.85546875" style="1" customWidth="1"/>
    <col min="5583" max="5583" width="13.7109375" style="1" bestFit="1" customWidth="1"/>
    <col min="5584" max="5584" width="15.7109375" style="1" bestFit="1" customWidth="1"/>
    <col min="5585" max="5585" width="10.5703125" style="1" customWidth="1"/>
    <col min="5586" max="5586" width="8" style="1" customWidth="1"/>
    <col min="5587" max="5827" width="9.140625" style="1"/>
    <col min="5828" max="5828" width="3.85546875" style="1" customWidth="1"/>
    <col min="5829" max="5829" width="19.85546875" style="1" customWidth="1"/>
    <col min="5830" max="5830" width="6.5703125" style="1" customWidth="1"/>
    <col min="5831" max="5831" width="7.5703125" style="1" bestFit="1" customWidth="1"/>
    <col min="5832" max="5836" width="13.28515625" style="1" customWidth="1"/>
    <col min="5837" max="5837" width="14.5703125" style="1" customWidth="1"/>
    <col min="5838" max="5838" width="14.85546875" style="1" customWidth="1"/>
    <col min="5839" max="5839" width="13.7109375" style="1" bestFit="1" customWidth="1"/>
    <col min="5840" max="5840" width="15.7109375" style="1" bestFit="1" customWidth="1"/>
    <col min="5841" max="5841" width="10.5703125" style="1" customWidth="1"/>
    <col min="5842" max="5842" width="8" style="1" customWidth="1"/>
    <col min="5843" max="6083" width="9.140625" style="1"/>
    <col min="6084" max="6084" width="3.85546875" style="1" customWidth="1"/>
    <col min="6085" max="6085" width="19.85546875" style="1" customWidth="1"/>
    <col min="6086" max="6086" width="6.5703125" style="1" customWidth="1"/>
    <col min="6087" max="6087" width="7.5703125" style="1" bestFit="1" customWidth="1"/>
    <col min="6088" max="6092" width="13.28515625" style="1" customWidth="1"/>
    <col min="6093" max="6093" width="14.5703125" style="1" customWidth="1"/>
    <col min="6094" max="6094" width="14.85546875" style="1" customWidth="1"/>
    <col min="6095" max="6095" width="13.7109375" style="1" bestFit="1" customWidth="1"/>
    <col min="6096" max="6096" width="15.7109375" style="1" bestFit="1" customWidth="1"/>
    <col min="6097" max="6097" width="10.5703125" style="1" customWidth="1"/>
    <col min="6098" max="6098" width="8" style="1" customWidth="1"/>
    <col min="6099" max="6339" width="9.140625" style="1"/>
    <col min="6340" max="6340" width="3.85546875" style="1" customWidth="1"/>
    <col min="6341" max="6341" width="19.85546875" style="1" customWidth="1"/>
    <col min="6342" max="6342" width="6.5703125" style="1" customWidth="1"/>
    <col min="6343" max="6343" width="7.5703125" style="1" bestFit="1" customWidth="1"/>
    <col min="6344" max="6348" width="13.28515625" style="1" customWidth="1"/>
    <col min="6349" max="6349" width="14.5703125" style="1" customWidth="1"/>
    <col min="6350" max="6350" width="14.85546875" style="1" customWidth="1"/>
    <col min="6351" max="6351" width="13.7109375" style="1" bestFit="1" customWidth="1"/>
    <col min="6352" max="6352" width="15.7109375" style="1" bestFit="1" customWidth="1"/>
    <col min="6353" max="6353" width="10.5703125" style="1" customWidth="1"/>
    <col min="6354" max="6354" width="8" style="1" customWidth="1"/>
    <col min="6355" max="6595" width="9.140625" style="1"/>
    <col min="6596" max="6596" width="3.85546875" style="1" customWidth="1"/>
    <col min="6597" max="6597" width="19.85546875" style="1" customWidth="1"/>
    <col min="6598" max="6598" width="6.5703125" style="1" customWidth="1"/>
    <col min="6599" max="6599" width="7.5703125" style="1" bestFit="1" customWidth="1"/>
    <col min="6600" max="6604" width="13.28515625" style="1" customWidth="1"/>
    <col min="6605" max="6605" width="14.5703125" style="1" customWidth="1"/>
    <col min="6606" max="6606" width="14.85546875" style="1" customWidth="1"/>
    <col min="6607" max="6607" width="13.7109375" style="1" bestFit="1" customWidth="1"/>
    <col min="6608" max="6608" width="15.7109375" style="1" bestFit="1" customWidth="1"/>
    <col min="6609" max="6609" width="10.5703125" style="1" customWidth="1"/>
    <col min="6610" max="6610" width="8" style="1" customWidth="1"/>
    <col min="6611" max="6851" width="9.140625" style="1"/>
    <col min="6852" max="6852" width="3.85546875" style="1" customWidth="1"/>
    <col min="6853" max="6853" width="19.85546875" style="1" customWidth="1"/>
    <col min="6854" max="6854" width="6.5703125" style="1" customWidth="1"/>
    <col min="6855" max="6855" width="7.5703125" style="1" bestFit="1" customWidth="1"/>
    <col min="6856" max="6860" width="13.28515625" style="1" customWidth="1"/>
    <col min="6861" max="6861" width="14.5703125" style="1" customWidth="1"/>
    <col min="6862" max="6862" width="14.85546875" style="1" customWidth="1"/>
    <col min="6863" max="6863" width="13.7109375" style="1" bestFit="1" customWidth="1"/>
    <col min="6864" max="6864" width="15.7109375" style="1" bestFit="1" customWidth="1"/>
    <col min="6865" max="6865" width="10.5703125" style="1" customWidth="1"/>
    <col min="6866" max="6866" width="8" style="1" customWidth="1"/>
    <col min="6867" max="7107" width="9.140625" style="1"/>
    <col min="7108" max="7108" width="3.85546875" style="1" customWidth="1"/>
    <col min="7109" max="7109" width="19.85546875" style="1" customWidth="1"/>
    <col min="7110" max="7110" width="6.5703125" style="1" customWidth="1"/>
    <col min="7111" max="7111" width="7.5703125" style="1" bestFit="1" customWidth="1"/>
    <col min="7112" max="7116" width="13.28515625" style="1" customWidth="1"/>
    <col min="7117" max="7117" width="14.5703125" style="1" customWidth="1"/>
    <col min="7118" max="7118" width="14.85546875" style="1" customWidth="1"/>
    <col min="7119" max="7119" width="13.7109375" style="1" bestFit="1" customWidth="1"/>
    <col min="7120" max="7120" width="15.7109375" style="1" bestFit="1" customWidth="1"/>
    <col min="7121" max="7121" width="10.5703125" style="1" customWidth="1"/>
    <col min="7122" max="7122" width="8" style="1" customWidth="1"/>
    <col min="7123" max="7363" width="9.140625" style="1"/>
    <col min="7364" max="7364" width="3.85546875" style="1" customWidth="1"/>
    <col min="7365" max="7365" width="19.85546875" style="1" customWidth="1"/>
    <col min="7366" max="7366" width="6.5703125" style="1" customWidth="1"/>
    <col min="7367" max="7367" width="7.5703125" style="1" bestFit="1" customWidth="1"/>
    <col min="7368" max="7372" width="13.28515625" style="1" customWidth="1"/>
    <col min="7373" max="7373" width="14.5703125" style="1" customWidth="1"/>
    <col min="7374" max="7374" width="14.85546875" style="1" customWidth="1"/>
    <col min="7375" max="7375" width="13.7109375" style="1" bestFit="1" customWidth="1"/>
    <col min="7376" max="7376" width="15.7109375" style="1" bestFit="1" customWidth="1"/>
    <col min="7377" max="7377" width="10.5703125" style="1" customWidth="1"/>
    <col min="7378" max="7378" width="8" style="1" customWidth="1"/>
    <col min="7379" max="7619" width="9.140625" style="1"/>
    <col min="7620" max="7620" width="3.85546875" style="1" customWidth="1"/>
    <col min="7621" max="7621" width="19.85546875" style="1" customWidth="1"/>
    <col min="7622" max="7622" width="6.5703125" style="1" customWidth="1"/>
    <col min="7623" max="7623" width="7.5703125" style="1" bestFit="1" customWidth="1"/>
    <col min="7624" max="7628" width="13.28515625" style="1" customWidth="1"/>
    <col min="7629" max="7629" width="14.5703125" style="1" customWidth="1"/>
    <col min="7630" max="7630" width="14.85546875" style="1" customWidth="1"/>
    <col min="7631" max="7631" width="13.7109375" style="1" bestFit="1" customWidth="1"/>
    <col min="7632" max="7632" width="15.7109375" style="1" bestFit="1" customWidth="1"/>
    <col min="7633" max="7633" width="10.5703125" style="1" customWidth="1"/>
    <col min="7634" max="7634" width="8" style="1" customWidth="1"/>
    <col min="7635" max="7875" width="9.140625" style="1"/>
    <col min="7876" max="7876" width="3.85546875" style="1" customWidth="1"/>
    <col min="7877" max="7877" width="19.85546875" style="1" customWidth="1"/>
    <col min="7878" max="7878" width="6.5703125" style="1" customWidth="1"/>
    <col min="7879" max="7879" width="7.5703125" style="1" bestFit="1" customWidth="1"/>
    <col min="7880" max="7884" width="13.28515625" style="1" customWidth="1"/>
    <col min="7885" max="7885" width="14.5703125" style="1" customWidth="1"/>
    <col min="7886" max="7886" width="14.85546875" style="1" customWidth="1"/>
    <col min="7887" max="7887" width="13.7109375" style="1" bestFit="1" customWidth="1"/>
    <col min="7888" max="7888" width="15.7109375" style="1" bestFit="1" customWidth="1"/>
    <col min="7889" max="7889" width="10.5703125" style="1" customWidth="1"/>
    <col min="7890" max="7890" width="8" style="1" customWidth="1"/>
    <col min="7891" max="8131" width="9.140625" style="1"/>
    <col min="8132" max="8132" width="3.85546875" style="1" customWidth="1"/>
    <col min="8133" max="8133" width="19.85546875" style="1" customWidth="1"/>
    <col min="8134" max="8134" width="6.5703125" style="1" customWidth="1"/>
    <col min="8135" max="8135" width="7.5703125" style="1" bestFit="1" customWidth="1"/>
    <col min="8136" max="8140" width="13.28515625" style="1" customWidth="1"/>
    <col min="8141" max="8141" width="14.5703125" style="1" customWidth="1"/>
    <col min="8142" max="8142" width="14.85546875" style="1" customWidth="1"/>
    <col min="8143" max="8143" width="13.7109375" style="1" bestFit="1" customWidth="1"/>
    <col min="8144" max="8144" width="15.7109375" style="1" bestFit="1" customWidth="1"/>
    <col min="8145" max="8145" width="10.5703125" style="1" customWidth="1"/>
    <col min="8146" max="8146" width="8" style="1" customWidth="1"/>
    <col min="8147" max="8387" width="9.140625" style="1"/>
    <col min="8388" max="8388" width="3.85546875" style="1" customWidth="1"/>
    <col min="8389" max="8389" width="19.85546875" style="1" customWidth="1"/>
    <col min="8390" max="8390" width="6.5703125" style="1" customWidth="1"/>
    <col min="8391" max="8391" width="7.5703125" style="1" bestFit="1" customWidth="1"/>
    <col min="8392" max="8396" width="13.28515625" style="1" customWidth="1"/>
    <col min="8397" max="8397" width="14.5703125" style="1" customWidth="1"/>
    <col min="8398" max="8398" width="14.85546875" style="1" customWidth="1"/>
    <col min="8399" max="8399" width="13.7109375" style="1" bestFit="1" customWidth="1"/>
    <col min="8400" max="8400" width="15.7109375" style="1" bestFit="1" customWidth="1"/>
    <col min="8401" max="8401" width="10.5703125" style="1" customWidth="1"/>
    <col min="8402" max="8402" width="8" style="1" customWidth="1"/>
    <col min="8403" max="8643" width="9.140625" style="1"/>
    <col min="8644" max="8644" width="3.85546875" style="1" customWidth="1"/>
    <col min="8645" max="8645" width="19.85546875" style="1" customWidth="1"/>
    <col min="8646" max="8646" width="6.5703125" style="1" customWidth="1"/>
    <col min="8647" max="8647" width="7.5703125" style="1" bestFit="1" customWidth="1"/>
    <col min="8648" max="8652" width="13.28515625" style="1" customWidth="1"/>
    <col min="8653" max="8653" width="14.5703125" style="1" customWidth="1"/>
    <col min="8654" max="8654" width="14.85546875" style="1" customWidth="1"/>
    <col min="8655" max="8655" width="13.7109375" style="1" bestFit="1" customWidth="1"/>
    <col min="8656" max="8656" width="15.7109375" style="1" bestFit="1" customWidth="1"/>
    <col min="8657" max="8657" width="10.5703125" style="1" customWidth="1"/>
    <col min="8658" max="8658" width="8" style="1" customWidth="1"/>
    <col min="8659" max="8899" width="9.140625" style="1"/>
    <col min="8900" max="8900" width="3.85546875" style="1" customWidth="1"/>
    <col min="8901" max="8901" width="19.85546875" style="1" customWidth="1"/>
    <col min="8902" max="8902" width="6.5703125" style="1" customWidth="1"/>
    <col min="8903" max="8903" width="7.5703125" style="1" bestFit="1" customWidth="1"/>
    <col min="8904" max="8908" width="13.28515625" style="1" customWidth="1"/>
    <col min="8909" max="8909" width="14.5703125" style="1" customWidth="1"/>
    <col min="8910" max="8910" width="14.85546875" style="1" customWidth="1"/>
    <col min="8911" max="8911" width="13.7109375" style="1" bestFit="1" customWidth="1"/>
    <col min="8912" max="8912" width="15.7109375" style="1" bestFit="1" customWidth="1"/>
    <col min="8913" max="8913" width="10.5703125" style="1" customWidth="1"/>
    <col min="8914" max="8914" width="8" style="1" customWidth="1"/>
    <col min="8915" max="9155" width="9.140625" style="1"/>
    <col min="9156" max="9156" width="3.85546875" style="1" customWidth="1"/>
    <col min="9157" max="9157" width="19.85546875" style="1" customWidth="1"/>
    <col min="9158" max="9158" width="6.5703125" style="1" customWidth="1"/>
    <col min="9159" max="9159" width="7.5703125" style="1" bestFit="1" customWidth="1"/>
    <col min="9160" max="9164" width="13.28515625" style="1" customWidth="1"/>
    <col min="9165" max="9165" width="14.5703125" style="1" customWidth="1"/>
    <col min="9166" max="9166" width="14.85546875" style="1" customWidth="1"/>
    <col min="9167" max="9167" width="13.7109375" style="1" bestFit="1" customWidth="1"/>
    <col min="9168" max="9168" width="15.7109375" style="1" bestFit="1" customWidth="1"/>
    <col min="9169" max="9169" width="10.5703125" style="1" customWidth="1"/>
    <col min="9170" max="9170" width="8" style="1" customWidth="1"/>
    <col min="9171" max="9411" width="9.140625" style="1"/>
    <col min="9412" max="9412" width="3.85546875" style="1" customWidth="1"/>
    <col min="9413" max="9413" width="19.85546875" style="1" customWidth="1"/>
    <col min="9414" max="9414" width="6.5703125" style="1" customWidth="1"/>
    <col min="9415" max="9415" width="7.5703125" style="1" bestFit="1" customWidth="1"/>
    <col min="9416" max="9420" width="13.28515625" style="1" customWidth="1"/>
    <col min="9421" max="9421" width="14.5703125" style="1" customWidth="1"/>
    <col min="9422" max="9422" width="14.85546875" style="1" customWidth="1"/>
    <col min="9423" max="9423" width="13.7109375" style="1" bestFit="1" customWidth="1"/>
    <col min="9424" max="9424" width="15.7109375" style="1" bestFit="1" customWidth="1"/>
    <col min="9425" max="9425" width="10.5703125" style="1" customWidth="1"/>
    <col min="9426" max="9426" width="8" style="1" customWidth="1"/>
    <col min="9427" max="9667" width="9.140625" style="1"/>
    <col min="9668" max="9668" width="3.85546875" style="1" customWidth="1"/>
    <col min="9669" max="9669" width="19.85546875" style="1" customWidth="1"/>
    <col min="9670" max="9670" width="6.5703125" style="1" customWidth="1"/>
    <col min="9671" max="9671" width="7.5703125" style="1" bestFit="1" customWidth="1"/>
    <col min="9672" max="9676" width="13.28515625" style="1" customWidth="1"/>
    <col min="9677" max="9677" width="14.5703125" style="1" customWidth="1"/>
    <col min="9678" max="9678" width="14.85546875" style="1" customWidth="1"/>
    <col min="9679" max="9679" width="13.7109375" style="1" bestFit="1" customWidth="1"/>
    <col min="9680" max="9680" width="15.7109375" style="1" bestFit="1" customWidth="1"/>
    <col min="9681" max="9681" width="10.5703125" style="1" customWidth="1"/>
    <col min="9682" max="9682" width="8" style="1" customWidth="1"/>
    <col min="9683" max="9923" width="9.140625" style="1"/>
    <col min="9924" max="9924" width="3.85546875" style="1" customWidth="1"/>
    <col min="9925" max="9925" width="19.85546875" style="1" customWidth="1"/>
    <col min="9926" max="9926" width="6.5703125" style="1" customWidth="1"/>
    <col min="9927" max="9927" width="7.5703125" style="1" bestFit="1" customWidth="1"/>
    <col min="9928" max="9932" width="13.28515625" style="1" customWidth="1"/>
    <col min="9933" max="9933" width="14.5703125" style="1" customWidth="1"/>
    <col min="9934" max="9934" width="14.85546875" style="1" customWidth="1"/>
    <col min="9935" max="9935" width="13.7109375" style="1" bestFit="1" customWidth="1"/>
    <col min="9936" max="9936" width="15.7109375" style="1" bestFit="1" customWidth="1"/>
    <col min="9937" max="9937" width="10.5703125" style="1" customWidth="1"/>
    <col min="9938" max="9938" width="8" style="1" customWidth="1"/>
    <col min="9939" max="10179" width="9.140625" style="1"/>
    <col min="10180" max="10180" width="3.85546875" style="1" customWidth="1"/>
    <col min="10181" max="10181" width="19.85546875" style="1" customWidth="1"/>
    <col min="10182" max="10182" width="6.5703125" style="1" customWidth="1"/>
    <col min="10183" max="10183" width="7.5703125" style="1" bestFit="1" customWidth="1"/>
    <col min="10184" max="10188" width="13.28515625" style="1" customWidth="1"/>
    <col min="10189" max="10189" width="14.5703125" style="1" customWidth="1"/>
    <col min="10190" max="10190" width="14.85546875" style="1" customWidth="1"/>
    <col min="10191" max="10191" width="13.7109375" style="1" bestFit="1" customWidth="1"/>
    <col min="10192" max="10192" width="15.7109375" style="1" bestFit="1" customWidth="1"/>
    <col min="10193" max="10193" width="10.5703125" style="1" customWidth="1"/>
    <col min="10194" max="10194" width="8" style="1" customWidth="1"/>
    <col min="10195" max="10435" width="9.140625" style="1"/>
    <col min="10436" max="10436" width="3.85546875" style="1" customWidth="1"/>
    <col min="10437" max="10437" width="19.85546875" style="1" customWidth="1"/>
    <col min="10438" max="10438" width="6.5703125" style="1" customWidth="1"/>
    <col min="10439" max="10439" width="7.5703125" style="1" bestFit="1" customWidth="1"/>
    <col min="10440" max="10444" width="13.28515625" style="1" customWidth="1"/>
    <col min="10445" max="10445" width="14.5703125" style="1" customWidth="1"/>
    <col min="10446" max="10446" width="14.85546875" style="1" customWidth="1"/>
    <col min="10447" max="10447" width="13.7109375" style="1" bestFit="1" customWidth="1"/>
    <col min="10448" max="10448" width="15.7109375" style="1" bestFit="1" customWidth="1"/>
    <col min="10449" max="10449" width="10.5703125" style="1" customWidth="1"/>
    <col min="10450" max="10450" width="8" style="1" customWidth="1"/>
    <col min="10451" max="10691" width="9.140625" style="1"/>
    <col min="10692" max="10692" width="3.85546875" style="1" customWidth="1"/>
    <col min="10693" max="10693" width="19.85546875" style="1" customWidth="1"/>
    <col min="10694" max="10694" width="6.5703125" style="1" customWidth="1"/>
    <col min="10695" max="10695" width="7.5703125" style="1" bestFit="1" customWidth="1"/>
    <col min="10696" max="10700" width="13.28515625" style="1" customWidth="1"/>
    <col min="10701" max="10701" width="14.5703125" style="1" customWidth="1"/>
    <col min="10702" max="10702" width="14.85546875" style="1" customWidth="1"/>
    <col min="10703" max="10703" width="13.7109375" style="1" bestFit="1" customWidth="1"/>
    <col min="10704" max="10704" width="15.7109375" style="1" bestFit="1" customWidth="1"/>
    <col min="10705" max="10705" width="10.5703125" style="1" customWidth="1"/>
    <col min="10706" max="10706" width="8" style="1" customWidth="1"/>
    <col min="10707" max="10947" width="9.140625" style="1"/>
    <col min="10948" max="10948" width="3.85546875" style="1" customWidth="1"/>
    <col min="10949" max="10949" width="19.85546875" style="1" customWidth="1"/>
    <col min="10950" max="10950" width="6.5703125" style="1" customWidth="1"/>
    <col min="10951" max="10951" width="7.5703125" style="1" bestFit="1" customWidth="1"/>
    <col min="10952" max="10956" width="13.28515625" style="1" customWidth="1"/>
    <col min="10957" max="10957" width="14.5703125" style="1" customWidth="1"/>
    <col min="10958" max="10958" width="14.85546875" style="1" customWidth="1"/>
    <col min="10959" max="10959" width="13.7109375" style="1" bestFit="1" customWidth="1"/>
    <col min="10960" max="10960" width="15.7109375" style="1" bestFit="1" customWidth="1"/>
    <col min="10961" max="10961" width="10.5703125" style="1" customWidth="1"/>
    <col min="10962" max="10962" width="8" style="1" customWidth="1"/>
    <col min="10963" max="11203" width="9.140625" style="1"/>
    <col min="11204" max="11204" width="3.85546875" style="1" customWidth="1"/>
    <col min="11205" max="11205" width="19.85546875" style="1" customWidth="1"/>
    <col min="11206" max="11206" width="6.5703125" style="1" customWidth="1"/>
    <col min="11207" max="11207" width="7.5703125" style="1" bestFit="1" customWidth="1"/>
    <col min="11208" max="11212" width="13.28515625" style="1" customWidth="1"/>
    <col min="11213" max="11213" width="14.5703125" style="1" customWidth="1"/>
    <col min="11214" max="11214" width="14.85546875" style="1" customWidth="1"/>
    <col min="11215" max="11215" width="13.7109375" style="1" bestFit="1" customWidth="1"/>
    <col min="11216" max="11216" width="15.7109375" style="1" bestFit="1" customWidth="1"/>
    <col min="11217" max="11217" width="10.5703125" style="1" customWidth="1"/>
    <col min="11218" max="11218" width="8" style="1" customWidth="1"/>
    <col min="11219" max="11459" width="9.140625" style="1"/>
    <col min="11460" max="11460" width="3.85546875" style="1" customWidth="1"/>
    <col min="11461" max="11461" width="19.85546875" style="1" customWidth="1"/>
    <col min="11462" max="11462" width="6.5703125" style="1" customWidth="1"/>
    <col min="11463" max="11463" width="7.5703125" style="1" bestFit="1" customWidth="1"/>
    <col min="11464" max="11468" width="13.28515625" style="1" customWidth="1"/>
    <col min="11469" max="11469" width="14.5703125" style="1" customWidth="1"/>
    <col min="11470" max="11470" width="14.85546875" style="1" customWidth="1"/>
    <col min="11471" max="11471" width="13.7109375" style="1" bestFit="1" customWidth="1"/>
    <col min="11472" max="11472" width="15.7109375" style="1" bestFit="1" customWidth="1"/>
    <col min="11473" max="11473" width="10.5703125" style="1" customWidth="1"/>
    <col min="11474" max="11474" width="8" style="1" customWidth="1"/>
    <col min="11475" max="11715" width="9.140625" style="1"/>
    <col min="11716" max="11716" width="3.85546875" style="1" customWidth="1"/>
    <col min="11717" max="11717" width="19.85546875" style="1" customWidth="1"/>
    <col min="11718" max="11718" width="6.5703125" style="1" customWidth="1"/>
    <col min="11719" max="11719" width="7.5703125" style="1" bestFit="1" customWidth="1"/>
    <col min="11720" max="11724" width="13.28515625" style="1" customWidth="1"/>
    <col min="11725" max="11725" width="14.5703125" style="1" customWidth="1"/>
    <col min="11726" max="11726" width="14.85546875" style="1" customWidth="1"/>
    <col min="11727" max="11727" width="13.7109375" style="1" bestFit="1" customWidth="1"/>
    <col min="11728" max="11728" width="15.7109375" style="1" bestFit="1" customWidth="1"/>
    <col min="11729" max="11729" width="10.5703125" style="1" customWidth="1"/>
    <col min="11730" max="11730" width="8" style="1" customWidth="1"/>
    <col min="11731" max="11971" width="9.140625" style="1"/>
    <col min="11972" max="11972" width="3.85546875" style="1" customWidth="1"/>
    <col min="11973" max="11973" width="19.85546875" style="1" customWidth="1"/>
    <col min="11974" max="11974" width="6.5703125" style="1" customWidth="1"/>
    <col min="11975" max="11975" width="7.5703125" style="1" bestFit="1" customWidth="1"/>
    <col min="11976" max="11980" width="13.28515625" style="1" customWidth="1"/>
    <col min="11981" max="11981" width="14.5703125" style="1" customWidth="1"/>
    <col min="11982" max="11982" width="14.85546875" style="1" customWidth="1"/>
    <col min="11983" max="11983" width="13.7109375" style="1" bestFit="1" customWidth="1"/>
    <col min="11984" max="11984" width="15.7109375" style="1" bestFit="1" customWidth="1"/>
    <col min="11985" max="11985" width="10.5703125" style="1" customWidth="1"/>
    <col min="11986" max="11986" width="8" style="1" customWidth="1"/>
    <col min="11987" max="12227" width="9.140625" style="1"/>
    <col min="12228" max="12228" width="3.85546875" style="1" customWidth="1"/>
    <col min="12229" max="12229" width="19.85546875" style="1" customWidth="1"/>
    <col min="12230" max="12230" width="6.5703125" style="1" customWidth="1"/>
    <col min="12231" max="12231" width="7.5703125" style="1" bestFit="1" customWidth="1"/>
    <col min="12232" max="12236" width="13.28515625" style="1" customWidth="1"/>
    <col min="12237" max="12237" width="14.5703125" style="1" customWidth="1"/>
    <col min="12238" max="12238" width="14.85546875" style="1" customWidth="1"/>
    <col min="12239" max="12239" width="13.7109375" style="1" bestFit="1" customWidth="1"/>
    <col min="12240" max="12240" width="15.7109375" style="1" bestFit="1" customWidth="1"/>
    <col min="12241" max="12241" width="10.5703125" style="1" customWidth="1"/>
    <col min="12242" max="12242" width="8" style="1" customWidth="1"/>
    <col min="12243" max="12483" width="9.140625" style="1"/>
    <col min="12484" max="12484" width="3.85546875" style="1" customWidth="1"/>
    <col min="12485" max="12485" width="19.85546875" style="1" customWidth="1"/>
    <col min="12486" max="12486" width="6.5703125" style="1" customWidth="1"/>
    <col min="12487" max="12487" width="7.5703125" style="1" bestFit="1" customWidth="1"/>
    <col min="12488" max="12492" width="13.28515625" style="1" customWidth="1"/>
    <col min="12493" max="12493" width="14.5703125" style="1" customWidth="1"/>
    <col min="12494" max="12494" width="14.85546875" style="1" customWidth="1"/>
    <col min="12495" max="12495" width="13.7109375" style="1" bestFit="1" customWidth="1"/>
    <col min="12496" max="12496" width="15.7109375" style="1" bestFit="1" customWidth="1"/>
    <col min="12497" max="12497" width="10.5703125" style="1" customWidth="1"/>
    <col min="12498" max="12498" width="8" style="1" customWidth="1"/>
    <col min="12499" max="12739" width="9.140625" style="1"/>
    <col min="12740" max="12740" width="3.85546875" style="1" customWidth="1"/>
    <col min="12741" max="12741" width="19.85546875" style="1" customWidth="1"/>
    <col min="12742" max="12742" width="6.5703125" style="1" customWidth="1"/>
    <col min="12743" max="12743" width="7.5703125" style="1" bestFit="1" customWidth="1"/>
    <col min="12744" max="12748" width="13.28515625" style="1" customWidth="1"/>
    <col min="12749" max="12749" width="14.5703125" style="1" customWidth="1"/>
    <col min="12750" max="12750" width="14.85546875" style="1" customWidth="1"/>
    <col min="12751" max="12751" width="13.7109375" style="1" bestFit="1" customWidth="1"/>
    <col min="12752" max="12752" width="15.7109375" style="1" bestFit="1" customWidth="1"/>
    <col min="12753" max="12753" width="10.5703125" style="1" customWidth="1"/>
    <col min="12754" max="12754" width="8" style="1" customWidth="1"/>
    <col min="12755" max="12995" width="9.140625" style="1"/>
    <col min="12996" max="12996" width="3.85546875" style="1" customWidth="1"/>
    <col min="12997" max="12997" width="19.85546875" style="1" customWidth="1"/>
    <col min="12998" max="12998" width="6.5703125" style="1" customWidth="1"/>
    <col min="12999" max="12999" width="7.5703125" style="1" bestFit="1" customWidth="1"/>
    <col min="13000" max="13004" width="13.28515625" style="1" customWidth="1"/>
    <col min="13005" max="13005" width="14.5703125" style="1" customWidth="1"/>
    <col min="13006" max="13006" width="14.85546875" style="1" customWidth="1"/>
    <col min="13007" max="13007" width="13.7109375" style="1" bestFit="1" customWidth="1"/>
    <col min="13008" max="13008" width="15.7109375" style="1" bestFit="1" customWidth="1"/>
    <col min="13009" max="13009" width="10.5703125" style="1" customWidth="1"/>
    <col min="13010" max="13010" width="8" style="1" customWidth="1"/>
    <col min="13011" max="13251" width="9.140625" style="1"/>
    <col min="13252" max="13252" width="3.85546875" style="1" customWidth="1"/>
    <col min="13253" max="13253" width="19.85546875" style="1" customWidth="1"/>
    <col min="13254" max="13254" width="6.5703125" style="1" customWidth="1"/>
    <col min="13255" max="13255" width="7.5703125" style="1" bestFit="1" customWidth="1"/>
    <col min="13256" max="13260" width="13.28515625" style="1" customWidth="1"/>
    <col min="13261" max="13261" width="14.5703125" style="1" customWidth="1"/>
    <col min="13262" max="13262" width="14.85546875" style="1" customWidth="1"/>
    <col min="13263" max="13263" width="13.7109375" style="1" bestFit="1" customWidth="1"/>
    <col min="13264" max="13264" width="15.7109375" style="1" bestFit="1" customWidth="1"/>
    <col min="13265" max="13265" width="10.5703125" style="1" customWidth="1"/>
    <col min="13266" max="13266" width="8" style="1" customWidth="1"/>
    <col min="13267" max="13507" width="9.140625" style="1"/>
    <col min="13508" max="13508" width="3.85546875" style="1" customWidth="1"/>
    <col min="13509" max="13509" width="19.85546875" style="1" customWidth="1"/>
    <col min="13510" max="13510" width="6.5703125" style="1" customWidth="1"/>
    <col min="13511" max="13511" width="7.5703125" style="1" bestFit="1" customWidth="1"/>
    <col min="13512" max="13516" width="13.28515625" style="1" customWidth="1"/>
    <col min="13517" max="13517" width="14.5703125" style="1" customWidth="1"/>
    <col min="13518" max="13518" width="14.85546875" style="1" customWidth="1"/>
    <col min="13519" max="13519" width="13.7109375" style="1" bestFit="1" customWidth="1"/>
    <col min="13520" max="13520" width="15.7109375" style="1" bestFit="1" customWidth="1"/>
    <col min="13521" max="13521" width="10.5703125" style="1" customWidth="1"/>
    <col min="13522" max="13522" width="8" style="1" customWidth="1"/>
    <col min="13523" max="13763" width="9.140625" style="1"/>
    <col min="13764" max="13764" width="3.85546875" style="1" customWidth="1"/>
    <col min="13765" max="13765" width="19.85546875" style="1" customWidth="1"/>
    <col min="13766" max="13766" width="6.5703125" style="1" customWidth="1"/>
    <col min="13767" max="13767" width="7.5703125" style="1" bestFit="1" customWidth="1"/>
    <col min="13768" max="13772" width="13.28515625" style="1" customWidth="1"/>
    <col min="13773" max="13773" width="14.5703125" style="1" customWidth="1"/>
    <col min="13774" max="13774" width="14.85546875" style="1" customWidth="1"/>
    <col min="13775" max="13775" width="13.7109375" style="1" bestFit="1" customWidth="1"/>
    <col min="13776" max="13776" width="15.7109375" style="1" bestFit="1" customWidth="1"/>
    <col min="13777" max="13777" width="10.5703125" style="1" customWidth="1"/>
    <col min="13778" max="13778" width="8" style="1" customWidth="1"/>
    <col min="13779" max="14019" width="9.140625" style="1"/>
    <col min="14020" max="14020" width="3.85546875" style="1" customWidth="1"/>
    <col min="14021" max="14021" width="19.85546875" style="1" customWidth="1"/>
    <col min="14022" max="14022" width="6.5703125" style="1" customWidth="1"/>
    <col min="14023" max="14023" width="7.5703125" style="1" bestFit="1" customWidth="1"/>
    <col min="14024" max="14028" width="13.28515625" style="1" customWidth="1"/>
    <col min="14029" max="14029" width="14.5703125" style="1" customWidth="1"/>
    <col min="14030" max="14030" width="14.85546875" style="1" customWidth="1"/>
    <col min="14031" max="14031" width="13.7109375" style="1" bestFit="1" customWidth="1"/>
    <col min="14032" max="14032" width="15.7109375" style="1" bestFit="1" customWidth="1"/>
    <col min="14033" max="14033" width="10.5703125" style="1" customWidth="1"/>
    <col min="14034" max="14034" width="8" style="1" customWidth="1"/>
    <col min="14035" max="14275" width="9.140625" style="1"/>
    <col min="14276" max="14276" width="3.85546875" style="1" customWidth="1"/>
    <col min="14277" max="14277" width="19.85546875" style="1" customWidth="1"/>
    <col min="14278" max="14278" width="6.5703125" style="1" customWidth="1"/>
    <col min="14279" max="14279" width="7.5703125" style="1" bestFit="1" customWidth="1"/>
    <col min="14280" max="14284" width="13.28515625" style="1" customWidth="1"/>
    <col min="14285" max="14285" width="14.5703125" style="1" customWidth="1"/>
    <col min="14286" max="14286" width="14.85546875" style="1" customWidth="1"/>
    <col min="14287" max="14287" width="13.7109375" style="1" bestFit="1" customWidth="1"/>
    <col min="14288" max="14288" width="15.7109375" style="1" bestFit="1" customWidth="1"/>
    <col min="14289" max="14289" width="10.5703125" style="1" customWidth="1"/>
    <col min="14290" max="14290" width="8" style="1" customWidth="1"/>
    <col min="14291" max="14531" width="9.140625" style="1"/>
    <col min="14532" max="14532" width="3.85546875" style="1" customWidth="1"/>
    <col min="14533" max="14533" width="19.85546875" style="1" customWidth="1"/>
    <col min="14534" max="14534" width="6.5703125" style="1" customWidth="1"/>
    <col min="14535" max="14535" width="7.5703125" style="1" bestFit="1" customWidth="1"/>
    <col min="14536" max="14540" width="13.28515625" style="1" customWidth="1"/>
    <col min="14541" max="14541" width="14.5703125" style="1" customWidth="1"/>
    <col min="14542" max="14542" width="14.85546875" style="1" customWidth="1"/>
    <col min="14543" max="14543" width="13.7109375" style="1" bestFit="1" customWidth="1"/>
    <col min="14544" max="14544" width="15.7109375" style="1" bestFit="1" customWidth="1"/>
    <col min="14545" max="14545" width="10.5703125" style="1" customWidth="1"/>
    <col min="14546" max="14546" width="8" style="1" customWidth="1"/>
    <col min="14547" max="14787" width="9.140625" style="1"/>
    <col min="14788" max="14788" width="3.85546875" style="1" customWidth="1"/>
    <col min="14789" max="14789" width="19.85546875" style="1" customWidth="1"/>
    <col min="14790" max="14790" width="6.5703125" style="1" customWidth="1"/>
    <col min="14791" max="14791" width="7.5703125" style="1" bestFit="1" customWidth="1"/>
    <col min="14792" max="14796" width="13.28515625" style="1" customWidth="1"/>
    <col min="14797" max="14797" width="14.5703125" style="1" customWidth="1"/>
    <col min="14798" max="14798" width="14.85546875" style="1" customWidth="1"/>
    <col min="14799" max="14799" width="13.7109375" style="1" bestFit="1" customWidth="1"/>
    <col min="14800" max="14800" width="15.7109375" style="1" bestFit="1" customWidth="1"/>
    <col min="14801" max="14801" width="10.5703125" style="1" customWidth="1"/>
    <col min="14802" max="14802" width="8" style="1" customWidth="1"/>
    <col min="14803" max="15043" width="9.140625" style="1"/>
    <col min="15044" max="15044" width="3.85546875" style="1" customWidth="1"/>
    <col min="15045" max="15045" width="19.85546875" style="1" customWidth="1"/>
    <col min="15046" max="15046" width="6.5703125" style="1" customWidth="1"/>
    <col min="15047" max="15047" width="7.5703125" style="1" bestFit="1" customWidth="1"/>
    <col min="15048" max="15052" width="13.28515625" style="1" customWidth="1"/>
    <col min="15053" max="15053" width="14.5703125" style="1" customWidth="1"/>
    <col min="15054" max="15054" width="14.85546875" style="1" customWidth="1"/>
    <col min="15055" max="15055" width="13.7109375" style="1" bestFit="1" customWidth="1"/>
    <col min="15056" max="15056" width="15.7109375" style="1" bestFit="1" customWidth="1"/>
    <col min="15057" max="15057" width="10.5703125" style="1" customWidth="1"/>
    <col min="15058" max="15058" width="8" style="1" customWidth="1"/>
    <col min="15059" max="15299" width="9.140625" style="1"/>
    <col min="15300" max="15300" width="3.85546875" style="1" customWidth="1"/>
    <col min="15301" max="15301" width="19.85546875" style="1" customWidth="1"/>
    <col min="15302" max="15302" width="6.5703125" style="1" customWidth="1"/>
    <col min="15303" max="15303" width="7.5703125" style="1" bestFit="1" customWidth="1"/>
    <col min="15304" max="15308" width="13.28515625" style="1" customWidth="1"/>
    <col min="15309" max="15309" width="14.5703125" style="1" customWidth="1"/>
    <col min="15310" max="15310" width="14.85546875" style="1" customWidth="1"/>
    <col min="15311" max="15311" width="13.7109375" style="1" bestFit="1" customWidth="1"/>
    <col min="15312" max="15312" width="15.7109375" style="1" bestFit="1" customWidth="1"/>
    <col min="15313" max="15313" width="10.5703125" style="1" customWidth="1"/>
    <col min="15314" max="15314" width="8" style="1" customWidth="1"/>
    <col min="15315" max="15555" width="9.140625" style="1"/>
    <col min="15556" max="15556" width="3.85546875" style="1" customWidth="1"/>
    <col min="15557" max="15557" width="19.85546875" style="1" customWidth="1"/>
    <col min="15558" max="15558" width="6.5703125" style="1" customWidth="1"/>
    <col min="15559" max="15559" width="7.5703125" style="1" bestFit="1" customWidth="1"/>
    <col min="15560" max="15564" width="13.28515625" style="1" customWidth="1"/>
    <col min="15565" max="15565" width="14.5703125" style="1" customWidth="1"/>
    <col min="15566" max="15566" width="14.85546875" style="1" customWidth="1"/>
    <col min="15567" max="15567" width="13.7109375" style="1" bestFit="1" customWidth="1"/>
    <col min="15568" max="15568" width="15.7109375" style="1" bestFit="1" customWidth="1"/>
    <col min="15569" max="15569" width="10.5703125" style="1" customWidth="1"/>
    <col min="15570" max="15570" width="8" style="1" customWidth="1"/>
    <col min="15571" max="15811" width="9.140625" style="1"/>
    <col min="15812" max="15812" width="3.85546875" style="1" customWidth="1"/>
    <col min="15813" max="15813" width="19.85546875" style="1" customWidth="1"/>
    <col min="15814" max="15814" width="6.5703125" style="1" customWidth="1"/>
    <col min="15815" max="15815" width="7.5703125" style="1" bestFit="1" customWidth="1"/>
    <col min="15816" max="15820" width="13.28515625" style="1" customWidth="1"/>
    <col min="15821" max="15821" width="14.5703125" style="1" customWidth="1"/>
    <col min="15822" max="15822" width="14.85546875" style="1" customWidth="1"/>
    <col min="15823" max="15823" width="13.7109375" style="1" bestFit="1" customWidth="1"/>
    <col min="15824" max="15824" width="15.7109375" style="1" bestFit="1" customWidth="1"/>
    <col min="15825" max="15825" width="10.5703125" style="1" customWidth="1"/>
    <col min="15826" max="15826" width="8" style="1" customWidth="1"/>
    <col min="15827" max="16067" width="9.140625" style="1"/>
    <col min="16068" max="16068" width="3.85546875" style="1" customWidth="1"/>
    <col min="16069" max="16069" width="19.85546875" style="1" customWidth="1"/>
    <col min="16070" max="16070" width="6.5703125" style="1" customWidth="1"/>
    <col min="16071" max="16071" width="7.5703125" style="1" bestFit="1" customWidth="1"/>
    <col min="16072" max="16076" width="13.28515625" style="1" customWidth="1"/>
    <col min="16077" max="16077" width="14.5703125" style="1" customWidth="1"/>
    <col min="16078" max="16078" width="14.85546875" style="1" customWidth="1"/>
    <col min="16079" max="16079" width="13.7109375" style="1" bestFit="1" customWidth="1"/>
    <col min="16080" max="16080" width="15.7109375" style="1" bestFit="1" customWidth="1"/>
    <col min="16081" max="16081" width="10.5703125" style="1" customWidth="1"/>
    <col min="16082" max="16082" width="8" style="1" customWidth="1"/>
    <col min="16083" max="16384" width="9.140625" style="1"/>
  </cols>
  <sheetData>
    <row r="1" spans="1:10" ht="20.25" customHeight="1" x14ac:dyDescent="0.25">
      <c r="A1" s="256" t="s">
        <v>0</v>
      </c>
      <c r="B1" s="256"/>
      <c r="C1" s="256"/>
      <c r="D1" s="256"/>
      <c r="E1" s="256"/>
      <c r="F1" s="256"/>
      <c r="G1" s="256"/>
    </row>
    <row r="3" spans="1:10" ht="21.75" customHeight="1" x14ac:dyDescent="0.25">
      <c r="A3" s="216" t="s">
        <v>161</v>
      </c>
      <c r="B3" s="216"/>
      <c r="C3" s="216"/>
      <c r="D3" s="216"/>
      <c r="E3" s="216"/>
      <c r="F3" s="216"/>
      <c r="G3" s="216"/>
    </row>
    <row r="4" spans="1:10" ht="6" customHeight="1" x14ac:dyDescent="0.25"/>
    <row r="5" spans="1:10" ht="15" customHeight="1" x14ac:dyDescent="0.25">
      <c r="A5" s="2" t="s">
        <v>2</v>
      </c>
    </row>
    <row r="6" spans="1:10" ht="33.75" customHeight="1" x14ac:dyDescent="0.25">
      <c r="A6" s="217" t="s">
        <v>162</v>
      </c>
      <c r="B6" s="217"/>
      <c r="C6" s="217"/>
      <c r="D6" s="217"/>
      <c r="E6" s="217"/>
      <c r="F6" s="217"/>
      <c r="G6" s="217"/>
    </row>
    <row r="7" spans="1:10" ht="6" customHeight="1" x14ac:dyDescent="0.25"/>
    <row r="8" spans="1:10" ht="15" customHeight="1" x14ac:dyDescent="0.25">
      <c r="A8" s="2" t="s">
        <v>4</v>
      </c>
    </row>
    <row r="9" spans="1:10" ht="35.25" customHeight="1" x14ac:dyDescent="0.25">
      <c r="A9" s="218" t="s">
        <v>5</v>
      </c>
      <c r="B9" s="218"/>
      <c r="C9" s="218"/>
      <c r="D9" s="218"/>
      <c r="E9" s="218"/>
      <c r="F9" s="218"/>
      <c r="G9" s="218"/>
    </row>
    <row r="10" spans="1:10" ht="10.5" customHeight="1" x14ac:dyDescent="0.25"/>
    <row r="11" spans="1:10" ht="61.5" customHeight="1" x14ac:dyDescent="0.25">
      <c r="A11" s="3" t="s">
        <v>6</v>
      </c>
      <c r="B11" s="3" t="s">
        <v>7</v>
      </c>
      <c r="C11" s="3" t="s">
        <v>8</v>
      </c>
      <c r="D11" s="3" t="s">
        <v>9</v>
      </c>
      <c r="E11" s="4" t="s">
        <v>167</v>
      </c>
      <c r="F11" s="4"/>
      <c r="G11" s="4" t="s">
        <v>169</v>
      </c>
    </row>
    <row r="12" spans="1:10" ht="36.75" customHeight="1" x14ac:dyDescent="0.25">
      <c r="A12" s="3">
        <v>1</v>
      </c>
      <c r="B12" s="3" t="s">
        <v>180</v>
      </c>
      <c r="C12" s="3" t="s">
        <v>165</v>
      </c>
      <c r="D12" s="3">
        <v>1638</v>
      </c>
      <c r="E12" s="5">
        <v>191.48</v>
      </c>
      <c r="F12" s="186">
        <v>139.80000000000001</v>
      </c>
      <c r="G12" s="5">
        <f>4164/14</f>
        <v>297.42857142857144</v>
      </c>
      <c r="H12" s="189">
        <f>F12*D12</f>
        <v>228992.40000000002</v>
      </c>
      <c r="I12" s="53">
        <v>228992.4</v>
      </c>
      <c r="J12" s="193">
        <f>H12-I12</f>
        <v>0</v>
      </c>
    </row>
    <row r="13" spans="1:10" ht="36.75" customHeight="1" x14ac:dyDescent="0.25">
      <c r="A13" s="3">
        <v>2</v>
      </c>
      <c r="B13" s="3" t="s">
        <v>180</v>
      </c>
      <c r="C13" s="3" t="s">
        <v>165</v>
      </c>
      <c r="D13" s="3">
        <v>280</v>
      </c>
      <c r="E13" s="5">
        <v>148.15</v>
      </c>
      <c r="F13" s="186">
        <f>ROUND(1621.2/14,2)</f>
        <v>115.8</v>
      </c>
      <c r="G13" s="5">
        <f>3579/14</f>
        <v>255.64285714285714</v>
      </c>
      <c r="H13" s="189">
        <f t="shared" ref="H13:H19" si="0">F13*D13</f>
        <v>32424</v>
      </c>
      <c r="I13" s="53">
        <v>32424</v>
      </c>
      <c r="J13" s="193">
        <f t="shared" ref="J13:J19" si="1">H13-I13</f>
        <v>0</v>
      </c>
    </row>
    <row r="14" spans="1:10" ht="26.25" customHeight="1" x14ac:dyDescent="0.25">
      <c r="A14" s="3">
        <v>3</v>
      </c>
      <c r="B14" s="3" t="s">
        <v>181</v>
      </c>
      <c r="C14" s="3" t="s">
        <v>165</v>
      </c>
      <c r="D14" s="3">
        <v>97.2</v>
      </c>
      <c r="E14" s="5">
        <f>ROUND(915/2.7,2)</f>
        <v>338.89</v>
      </c>
      <c r="F14" s="192">
        <f>ROUND(652.8/2.7,2)</f>
        <v>241.78</v>
      </c>
      <c r="G14" s="5">
        <f>909/2.7</f>
        <v>336.66666666666663</v>
      </c>
      <c r="H14" s="189">
        <f t="shared" si="0"/>
        <v>23501.016</v>
      </c>
      <c r="I14" s="53">
        <v>23500.799999999999</v>
      </c>
      <c r="J14" s="193">
        <f t="shared" si="1"/>
        <v>0.21600000000034925</v>
      </c>
    </row>
    <row r="15" spans="1:10" ht="26.25" customHeight="1" x14ac:dyDescent="0.25">
      <c r="A15" s="3">
        <v>4</v>
      </c>
      <c r="B15" s="3" t="s">
        <v>185</v>
      </c>
      <c r="C15" s="3" t="s">
        <v>165</v>
      </c>
      <c r="D15" s="3">
        <v>27</v>
      </c>
      <c r="E15" s="5">
        <f>ROUND(915/2.7,2)</f>
        <v>338.89</v>
      </c>
      <c r="F15" s="192">
        <f>ROUND(652.8/2.7,2)</f>
        <v>241.78</v>
      </c>
      <c r="G15" s="5">
        <f>899/2.7</f>
        <v>332.96296296296293</v>
      </c>
      <c r="H15" s="189">
        <f t="shared" si="0"/>
        <v>6528.06</v>
      </c>
      <c r="I15" s="53">
        <v>6528</v>
      </c>
      <c r="J15" s="193">
        <f t="shared" si="1"/>
        <v>6.0000000000400178E-2</v>
      </c>
    </row>
    <row r="16" spans="1:10" ht="26.25" customHeight="1" x14ac:dyDescent="0.25">
      <c r="A16" s="3">
        <v>5</v>
      </c>
      <c r="B16" s="3" t="s">
        <v>182</v>
      </c>
      <c r="C16" s="3" t="s">
        <v>165</v>
      </c>
      <c r="D16" s="3">
        <v>45.9</v>
      </c>
      <c r="E16" s="5">
        <f>ROUND(790/2.7,2)</f>
        <v>292.58999999999997</v>
      </c>
      <c r="F16" s="192">
        <v>212.44</v>
      </c>
      <c r="G16" s="5">
        <f>779/2.7</f>
        <v>288.51851851851848</v>
      </c>
      <c r="H16" s="189">
        <f t="shared" si="0"/>
        <v>9750.9959999999992</v>
      </c>
      <c r="I16" s="53">
        <v>9751.2000000000007</v>
      </c>
      <c r="J16" s="193">
        <f t="shared" si="1"/>
        <v>-0.2040000000015425</v>
      </c>
    </row>
    <row r="17" spans="1:10" ht="26.25" customHeight="1" x14ac:dyDescent="0.25">
      <c r="A17" s="3">
        <v>6</v>
      </c>
      <c r="B17" s="3" t="s">
        <v>183</v>
      </c>
      <c r="C17" s="3" t="s">
        <v>165</v>
      </c>
      <c r="D17" s="3">
        <v>18.899999999999999</v>
      </c>
      <c r="E17" s="5">
        <f>ROUND(945/2.7,2)</f>
        <v>350</v>
      </c>
      <c r="F17" s="192">
        <f>ROUND(602.4/2.7,2)</f>
        <v>223.11</v>
      </c>
      <c r="G17" s="5">
        <f>939/2.7</f>
        <v>347.77777777777777</v>
      </c>
      <c r="H17" s="189">
        <f t="shared" si="0"/>
        <v>4216.7789999999995</v>
      </c>
      <c r="I17" s="53">
        <v>4216.8</v>
      </c>
      <c r="J17" s="193">
        <f t="shared" si="1"/>
        <v>-2.1000000000640284E-2</v>
      </c>
    </row>
    <row r="18" spans="1:10" ht="26.25" customHeight="1" x14ac:dyDescent="0.25">
      <c r="A18" s="3">
        <v>7</v>
      </c>
      <c r="B18" s="3" t="s">
        <v>184</v>
      </c>
      <c r="C18" s="3" t="s">
        <v>165</v>
      </c>
      <c r="D18" s="3">
        <v>43.2</v>
      </c>
      <c r="E18" s="5">
        <f>ROUND(695/2.7,2)</f>
        <v>257.41000000000003</v>
      </c>
      <c r="F18" s="192">
        <f>ROUND(573.6/2.7,2)</f>
        <v>212.44</v>
      </c>
      <c r="G18" s="5">
        <f>889/2.7</f>
        <v>329.25925925925924</v>
      </c>
      <c r="H18" s="189">
        <f t="shared" si="0"/>
        <v>9177.4080000000013</v>
      </c>
      <c r="I18" s="53">
        <v>9177.6</v>
      </c>
      <c r="J18" s="193">
        <f t="shared" si="1"/>
        <v>-0.19199999999909778</v>
      </c>
    </row>
    <row r="19" spans="1:10" ht="26.25" customHeight="1" x14ac:dyDescent="0.25">
      <c r="A19" s="3">
        <v>8</v>
      </c>
      <c r="B19" s="3" t="s">
        <v>179</v>
      </c>
      <c r="C19" s="3" t="s">
        <v>186</v>
      </c>
      <c r="D19" s="3">
        <v>15</v>
      </c>
      <c r="E19" s="187">
        <f>90*2</f>
        <v>180</v>
      </c>
      <c r="F19" s="190">
        <f>86.88*2</f>
        <v>173.76</v>
      </c>
      <c r="G19" s="5">
        <f>159*2</f>
        <v>318</v>
      </c>
      <c r="H19" s="189">
        <f t="shared" si="0"/>
        <v>2606.3999999999996</v>
      </c>
      <c r="I19" s="53">
        <v>2606.4</v>
      </c>
      <c r="J19" s="193">
        <f t="shared" si="1"/>
        <v>0</v>
      </c>
    </row>
    <row r="20" spans="1:10" ht="25.5" customHeight="1" x14ac:dyDescent="0.25">
      <c r="A20" s="219" t="s">
        <v>16</v>
      </c>
      <c r="B20" s="220"/>
      <c r="C20" s="220"/>
      <c r="D20" s="221"/>
      <c r="E20" s="185">
        <f>$D$12*E12+$D$13*E13+$D$14*E14+$D$15*E15+$D$16*E16+$D$17*E17+$D$18*E18+$D$19*E19</f>
        <v>431081.37100000004</v>
      </c>
      <c r="F20" s="185">
        <f>ROUND($D$12*F12+$D$13*F13+$D$14*F14+$D$15*F15+$D$16*F16+$D$17*F17+$D$18*F18+$D$19*F19,2)</f>
        <v>317197.06</v>
      </c>
      <c r="G20" s="185">
        <f>$D$12*G12+$D$13*G13+$D$14*G14+$D$15*G15+$D$16*G16+$D$17*G17+$D$18*G18+$D$19*G19</f>
        <v>639292</v>
      </c>
      <c r="I20" s="11"/>
      <c r="J20" s="194">
        <f>SUM(J12:J19)</f>
        <v>-0.14100000000053114</v>
      </c>
    </row>
    <row r="21" spans="1:10" ht="15" customHeight="1" x14ac:dyDescent="0.25">
      <c r="A21" s="13"/>
      <c r="C21" s="13"/>
      <c r="D21" s="13"/>
      <c r="E21" s="13"/>
      <c r="F21" s="188"/>
      <c r="G21" s="13"/>
      <c r="H21" s="14"/>
      <c r="J21" s="7"/>
    </row>
    <row r="22" spans="1:10" ht="57.75" customHeight="1" x14ac:dyDescent="0.25">
      <c r="A22" s="218" t="s">
        <v>166</v>
      </c>
      <c r="B22" s="218"/>
      <c r="C22" s="218"/>
      <c r="D22" s="218"/>
      <c r="E22" s="218"/>
      <c r="F22" s="218"/>
      <c r="G22" s="218"/>
      <c r="H22" s="180"/>
      <c r="J22" s="7"/>
    </row>
    <row r="23" spans="1:10" ht="23.25" customHeight="1" x14ac:dyDescent="0.25">
      <c r="A23" s="216"/>
      <c r="B23" s="216"/>
      <c r="C23" s="216"/>
      <c r="D23" s="216"/>
      <c r="E23" s="216"/>
      <c r="F23" s="216"/>
      <c r="G23" s="216"/>
      <c r="H23" s="181"/>
      <c r="J23" s="7"/>
    </row>
    <row r="24" spans="1:10" s="18" customFormat="1" ht="18.75" customHeight="1" x14ac:dyDescent="0.3">
      <c r="A24" s="181"/>
      <c r="B24" s="16" t="s">
        <v>18</v>
      </c>
      <c r="C24" s="181"/>
      <c r="D24" s="181"/>
      <c r="E24" s="181"/>
      <c r="F24" s="181"/>
      <c r="G24" s="181"/>
      <c r="H24" s="20"/>
    </row>
    <row r="25" spans="1:10" ht="38.25" customHeight="1" x14ac:dyDescent="0.3">
      <c r="B25" s="21" t="s">
        <v>19</v>
      </c>
      <c r="C25" s="21"/>
      <c r="E25" s="8"/>
      <c r="F25" s="8"/>
      <c r="G25" s="8"/>
    </row>
    <row r="26" spans="1:10" ht="21" customHeight="1" x14ac:dyDescent="0.3">
      <c r="B26" s="23" t="s">
        <v>36</v>
      </c>
      <c r="C26" s="24"/>
      <c r="F26" s="191"/>
    </row>
    <row r="27" spans="1:10" ht="15" customHeight="1" x14ac:dyDescent="0.25">
      <c r="B27" s="25"/>
    </row>
    <row r="28" spans="1:10" ht="38.25" customHeight="1" x14ac:dyDescent="0.3">
      <c r="B28" s="21" t="s">
        <v>21</v>
      </c>
      <c r="C28" s="21"/>
    </row>
    <row r="29" spans="1:10" ht="21.75" customHeight="1" x14ac:dyDescent="0.3">
      <c r="B29" s="23" t="s">
        <v>22</v>
      </c>
      <c r="C29" s="24"/>
    </row>
    <row r="30" spans="1:10" ht="28.5" customHeight="1" x14ac:dyDescent="0.25"/>
    <row r="31" spans="1:10" ht="20.25" x14ac:dyDescent="0.25">
      <c r="B31" s="35" t="s">
        <v>35</v>
      </c>
      <c r="C31" s="26"/>
    </row>
    <row r="32" spans="1:10" ht="60" customHeight="1" x14ac:dyDescent="0.3">
      <c r="B32" s="21" t="s">
        <v>170</v>
      </c>
      <c r="C32" s="21"/>
    </row>
    <row r="33" spans="2:7" ht="19.5" customHeight="1" x14ac:dyDescent="0.3">
      <c r="B33" s="23" t="s">
        <v>137</v>
      </c>
      <c r="C33" s="24"/>
    </row>
    <row r="34" spans="2:7" ht="17.25" customHeight="1" x14ac:dyDescent="0.25"/>
    <row r="35" spans="2:7" x14ac:dyDescent="0.25">
      <c r="B35" s="212" t="s">
        <v>25</v>
      </c>
      <c r="C35" s="213"/>
      <c r="G35" s="49" t="s">
        <v>24</v>
      </c>
    </row>
    <row r="36" spans="2:7" ht="22.5" customHeight="1" x14ac:dyDescent="0.25">
      <c r="B36" s="213"/>
      <c r="C36" s="213"/>
      <c r="G36" s="36">
        <f ca="1">TODAY()</f>
        <v>46188</v>
      </c>
    </row>
    <row r="37" spans="2:7" ht="22.5" customHeight="1" x14ac:dyDescent="0.3">
      <c r="B37" s="69" t="s">
        <v>91</v>
      </c>
      <c r="C37" s="24"/>
      <c r="G37" s="38" t="s">
        <v>26</v>
      </c>
    </row>
  </sheetData>
  <mergeCells count="8">
    <mergeCell ref="A23:G23"/>
    <mergeCell ref="B35:C36"/>
    <mergeCell ref="A20:D20"/>
    <mergeCell ref="A1:G1"/>
    <mergeCell ref="A3:G3"/>
    <mergeCell ref="A6:G6"/>
    <mergeCell ref="A9:G9"/>
    <mergeCell ref="A22:G22"/>
  </mergeCells>
  <pageMargins left="0.7" right="0.7" top="0.75" bottom="0.75" header="0.3" footer="0.3"/>
  <pageSetup paperSize="9" scale="5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pageSetUpPr fitToPage="1"/>
  </sheetPr>
  <dimension ref="A1:G37"/>
  <sheetViews>
    <sheetView topLeftCell="A4" zoomScale="80" zoomScaleNormal="80" workbookViewId="0">
      <selection activeCell="E11" sqref="E11"/>
    </sheetView>
  </sheetViews>
  <sheetFormatPr defaultRowHeight="15.75" x14ac:dyDescent="0.25"/>
  <cols>
    <col min="1" max="1" width="5.7109375" style="1" customWidth="1"/>
    <col min="2" max="2" width="66.28515625" style="1" customWidth="1"/>
    <col min="3" max="3" width="7.85546875" style="1" customWidth="1"/>
    <col min="4" max="4" width="9.28515625" style="1" customWidth="1"/>
    <col min="5" max="7" width="42.5703125" style="1" customWidth="1"/>
    <col min="8" max="194" width="9.140625" style="1"/>
    <col min="195" max="195" width="3.85546875" style="1" customWidth="1"/>
    <col min="196" max="196" width="19.85546875" style="1" customWidth="1"/>
    <col min="197" max="197" width="6.5703125" style="1" customWidth="1"/>
    <col min="198" max="198" width="7.5703125" style="1" bestFit="1" customWidth="1"/>
    <col min="199" max="203" width="13.28515625" style="1" customWidth="1"/>
    <col min="204" max="204" width="14.5703125" style="1" customWidth="1"/>
    <col min="205" max="205" width="14.85546875" style="1" customWidth="1"/>
    <col min="206" max="206" width="13.7109375" style="1" bestFit="1" customWidth="1"/>
    <col min="207" max="207" width="15.7109375" style="1" bestFit="1" customWidth="1"/>
    <col min="208" max="208" width="10.5703125" style="1" customWidth="1"/>
    <col min="209" max="209" width="8" style="1" customWidth="1"/>
    <col min="210" max="446" width="9.140625" style="1"/>
    <col min="447" max="447" width="3.85546875" style="1" customWidth="1"/>
    <col min="448" max="448" width="19.85546875" style="1" customWidth="1"/>
    <col min="449" max="449" width="6.5703125" style="1" customWidth="1"/>
    <col min="450" max="450" width="7.5703125" style="1" bestFit="1" customWidth="1"/>
    <col min="451" max="455" width="13.28515625" style="1" customWidth="1"/>
    <col min="456" max="456" width="14.5703125" style="1" customWidth="1"/>
    <col min="457" max="457" width="14.85546875" style="1" customWidth="1"/>
    <col min="458" max="458" width="13.7109375" style="1" bestFit="1" customWidth="1"/>
    <col min="459" max="459" width="15.7109375" style="1" bestFit="1" customWidth="1"/>
    <col min="460" max="460" width="10.5703125" style="1" customWidth="1"/>
    <col min="461" max="461" width="8" style="1" customWidth="1"/>
    <col min="462" max="702" width="9.140625" style="1"/>
    <col min="703" max="703" width="3.85546875" style="1" customWidth="1"/>
    <col min="704" max="704" width="19.85546875" style="1" customWidth="1"/>
    <col min="705" max="705" width="6.5703125" style="1" customWidth="1"/>
    <col min="706" max="706" width="7.5703125" style="1" bestFit="1" customWidth="1"/>
    <col min="707" max="711" width="13.28515625" style="1" customWidth="1"/>
    <col min="712" max="712" width="14.5703125" style="1" customWidth="1"/>
    <col min="713" max="713" width="14.85546875" style="1" customWidth="1"/>
    <col min="714" max="714" width="13.7109375" style="1" bestFit="1" customWidth="1"/>
    <col min="715" max="715" width="15.7109375" style="1" bestFit="1" customWidth="1"/>
    <col min="716" max="716" width="10.5703125" style="1" customWidth="1"/>
    <col min="717" max="717" width="8" style="1" customWidth="1"/>
    <col min="718" max="958" width="9.140625" style="1"/>
    <col min="959" max="959" width="3.85546875" style="1" customWidth="1"/>
    <col min="960" max="960" width="19.85546875" style="1" customWidth="1"/>
    <col min="961" max="961" width="6.5703125" style="1" customWidth="1"/>
    <col min="962" max="962" width="7.5703125" style="1" bestFit="1" customWidth="1"/>
    <col min="963" max="967" width="13.28515625" style="1" customWidth="1"/>
    <col min="968" max="968" width="14.5703125" style="1" customWidth="1"/>
    <col min="969" max="969" width="14.85546875" style="1" customWidth="1"/>
    <col min="970" max="970" width="13.7109375" style="1" bestFit="1" customWidth="1"/>
    <col min="971" max="971" width="15.7109375" style="1" bestFit="1" customWidth="1"/>
    <col min="972" max="972" width="10.5703125" style="1" customWidth="1"/>
    <col min="973" max="973" width="8" style="1" customWidth="1"/>
    <col min="974" max="1214" width="9.140625" style="1"/>
    <col min="1215" max="1215" width="3.85546875" style="1" customWidth="1"/>
    <col min="1216" max="1216" width="19.85546875" style="1" customWidth="1"/>
    <col min="1217" max="1217" width="6.5703125" style="1" customWidth="1"/>
    <col min="1218" max="1218" width="7.5703125" style="1" bestFit="1" customWidth="1"/>
    <col min="1219" max="1223" width="13.28515625" style="1" customWidth="1"/>
    <col min="1224" max="1224" width="14.5703125" style="1" customWidth="1"/>
    <col min="1225" max="1225" width="14.85546875" style="1" customWidth="1"/>
    <col min="1226" max="1226" width="13.7109375" style="1" bestFit="1" customWidth="1"/>
    <col min="1227" max="1227" width="15.7109375" style="1" bestFit="1" customWidth="1"/>
    <col min="1228" max="1228" width="10.5703125" style="1" customWidth="1"/>
    <col min="1229" max="1229" width="8" style="1" customWidth="1"/>
    <col min="1230" max="1470" width="9.140625" style="1"/>
    <col min="1471" max="1471" width="3.85546875" style="1" customWidth="1"/>
    <col min="1472" max="1472" width="19.85546875" style="1" customWidth="1"/>
    <col min="1473" max="1473" width="6.5703125" style="1" customWidth="1"/>
    <col min="1474" max="1474" width="7.5703125" style="1" bestFit="1" customWidth="1"/>
    <col min="1475" max="1479" width="13.28515625" style="1" customWidth="1"/>
    <col min="1480" max="1480" width="14.5703125" style="1" customWidth="1"/>
    <col min="1481" max="1481" width="14.85546875" style="1" customWidth="1"/>
    <col min="1482" max="1482" width="13.7109375" style="1" bestFit="1" customWidth="1"/>
    <col min="1483" max="1483" width="15.7109375" style="1" bestFit="1" customWidth="1"/>
    <col min="1484" max="1484" width="10.5703125" style="1" customWidth="1"/>
    <col min="1485" max="1485" width="8" style="1" customWidth="1"/>
    <col min="1486" max="1726" width="9.140625" style="1"/>
    <col min="1727" max="1727" width="3.85546875" style="1" customWidth="1"/>
    <col min="1728" max="1728" width="19.85546875" style="1" customWidth="1"/>
    <col min="1729" max="1729" width="6.5703125" style="1" customWidth="1"/>
    <col min="1730" max="1730" width="7.5703125" style="1" bestFit="1" customWidth="1"/>
    <col min="1731" max="1735" width="13.28515625" style="1" customWidth="1"/>
    <col min="1736" max="1736" width="14.5703125" style="1" customWidth="1"/>
    <col min="1737" max="1737" width="14.85546875" style="1" customWidth="1"/>
    <col min="1738" max="1738" width="13.7109375" style="1" bestFit="1" customWidth="1"/>
    <col min="1739" max="1739" width="15.7109375" style="1" bestFit="1" customWidth="1"/>
    <col min="1740" max="1740" width="10.5703125" style="1" customWidth="1"/>
    <col min="1741" max="1741" width="8" style="1" customWidth="1"/>
    <col min="1742" max="1982" width="9.140625" style="1"/>
    <col min="1983" max="1983" width="3.85546875" style="1" customWidth="1"/>
    <col min="1984" max="1984" width="19.85546875" style="1" customWidth="1"/>
    <col min="1985" max="1985" width="6.5703125" style="1" customWidth="1"/>
    <col min="1986" max="1986" width="7.5703125" style="1" bestFit="1" customWidth="1"/>
    <col min="1987" max="1991" width="13.28515625" style="1" customWidth="1"/>
    <col min="1992" max="1992" width="14.5703125" style="1" customWidth="1"/>
    <col min="1993" max="1993" width="14.85546875" style="1" customWidth="1"/>
    <col min="1994" max="1994" width="13.7109375" style="1" bestFit="1" customWidth="1"/>
    <col min="1995" max="1995" width="15.7109375" style="1" bestFit="1" customWidth="1"/>
    <col min="1996" max="1996" width="10.5703125" style="1" customWidth="1"/>
    <col min="1997" max="1997" width="8" style="1" customWidth="1"/>
    <col min="1998" max="2238" width="9.140625" style="1"/>
    <col min="2239" max="2239" width="3.85546875" style="1" customWidth="1"/>
    <col min="2240" max="2240" width="19.85546875" style="1" customWidth="1"/>
    <col min="2241" max="2241" width="6.5703125" style="1" customWidth="1"/>
    <col min="2242" max="2242" width="7.5703125" style="1" bestFit="1" customWidth="1"/>
    <col min="2243" max="2247" width="13.28515625" style="1" customWidth="1"/>
    <col min="2248" max="2248" width="14.5703125" style="1" customWidth="1"/>
    <col min="2249" max="2249" width="14.85546875" style="1" customWidth="1"/>
    <col min="2250" max="2250" width="13.7109375" style="1" bestFit="1" customWidth="1"/>
    <col min="2251" max="2251" width="15.7109375" style="1" bestFit="1" customWidth="1"/>
    <col min="2252" max="2252" width="10.5703125" style="1" customWidth="1"/>
    <col min="2253" max="2253" width="8" style="1" customWidth="1"/>
    <col min="2254" max="2494" width="9.140625" style="1"/>
    <col min="2495" max="2495" width="3.85546875" style="1" customWidth="1"/>
    <col min="2496" max="2496" width="19.85546875" style="1" customWidth="1"/>
    <col min="2497" max="2497" width="6.5703125" style="1" customWidth="1"/>
    <col min="2498" max="2498" width="7.5703125" style="1" bestFit="1" customWidth="1"/>
    <col min="2499" max="2503" width="13.28515625" style="1" customWidth="1"/>
    <col min="2504" max="2504" width="14.5703125" style="1" customWidth="1"/>
    <col min="2505" max="2505" width="14.85546875" style="1" customWidth="1"/>
    <col min="2506" max="2506" width="13.7109375" style="1" bestFit="1" customWidth="1"/>
    <col min="2507" max="2507" width="15.7109375" style="1" bestFit="1" customWidth="1"/>
    <col min="2508" max="2508" width="10.5703125" style="1" customWidth="1"/>
    <col min="2509" max="2509" width="8" style="1" customWidth="1"/>
    <col min="2510" max="2750" width="9.140625" style="1"/>
    <col min="2751" max="2751" width="3.85546875" style="1" customWidth="1"/>
    <col min="2752" max="2752" width="19.85546875" style="1" customWidth="1"/>
    <col min="2753" max="2753" width="6.5703125" style="1" customWidth="1"/>
    <col min="2754" max="2754" width="7.5703125" style="1" bestFit="1" customWidth="1"/>
    <col min="2755" max="2759" width="13.28515625" style="1" customWidth="1"/>
    <col min="2760" max="2760" width="14.5703125" style="1" customWidth="1"/>
    <col min="2761" max="2761" width="14.85546875" style="1" customWidth="1"/>
    <col min="2762" max="2762" width="13.7109375" style="1" bestFit="1" customWidth="1"/>
    <col min="2763" max="2763" width="15.7109375" style="1" bestFit="1" customWidth="1"/>
    <col min="2764" max="2764" width="10.5703125" style="1" customWidth="1"/>
    <col min="2765" max="2765" width="8" style="1" customWidth="1"/>
    <col min="2766" max="3006" width="9.140625" style="1"/>
    <col min="3007" max="3007" width="3.85546875" style="1" customWidth="1"/>
    <col min="3008" max="3008" width="19.85546875" style="1" customWidth="1"/>
    <col min="3009" max="3009" width="6.5703125" style="1" customWidth="1"/>
    <col min="3010" max="3010" width="7.5703125" style="1" bestFit="1" customWidth="1"/>
    <col min="3011" max="3015" width="13.28515625" style="1" customWidth="1"/>
    <col min="3016" max="3016" width="14.5703125" style="1" customWidth="1"/>
    <col min="3017" max="3017" width="14.85546875" style="1" customWidth="1"/>
    <col min="3018" max="3018" width="13.7109375" style="1" bestFit="1" customWidth="1"/>
    <col min="3019" max="3019" width="15.7109375" style="1" bestFit="1" customWidth="1"/>
    <col min="3020" max="3020" width="10.5703125" style="1" customWidth="1"/>
    <col min="3021" max="3021" width="8" style="1" customWidth="1"/>
    <col min="3022" max="3262" width="9.140625" style="1"/>
    <col min="3263" max="3263" width="3.85546875" style="1" customWidth="1"/>
    <col min="3264" max="3264" width="19.85546875" style="1" customWidth="1"/>
    <col min="3265" max="3265" width="6.5703125" style="1" customWidth="1"/>
    <col min="3266" max="3266" width="7.5703125" style="1" bestFit="1" customWidth="1"/>
    <col min="3267" max="3271" width="13.28515625" style="1" customWidth="1"/>
    <col min="3272" max="3272" width="14.5703125" style="1" customWidth="1"/>
    <col min="3273" max="3273" width="14.85546875" style="1" customWidth="1"/>
    <col min="3274" max="3274" width="13.7109375" style="1" bestFit="1" customWidth="1"/>
    <col min="3275" max="3275" width="15.7109375" style="1" bestFit="1" customWidth="1"/>
    <col min="3276" max="3276" width="10.5703125" style="1" customWidth="1"/>
    <col min="3277" max="3277" width="8" style="1" customWidth="1"/>
    <col min="3278" max="3518" width="9.140625" style="1"/>
    <col min="3519" max="3519" width="3.85546875" style="1" customWidth="1"/>
    <col min="3520" max="3520" width="19.85546875" style="1" customWidth="1"/>
    <col min="3521" max="3521" width="6.5703125" style="1" customWidth="1"/>
    <col min="3522" max="3522" width="7.5703125" style="1" bestFit="1" customWidth="1"/>
    <col min="3523" max="3527" width="13.28515625" style="1" customWidth="1"/>
    <col min="3528" max="3528" width="14.5703125" style="1" customWidth="1"/>
    <col min="3529" max="3529" width="14.85546875" style="1" customWidth="1"/>
    <col min="3530" max="3530" width="13.7109375" style="1" bestFit="1" customWidth="1"/>
    <col min="3531" max="3531" width="15.7109375" style="1" bestFit="1" customWidth="1"/>
    <col min="3532" max="3532" width="10.5703125" style="1" customWidth="1"/>
    <col min="3533" max="3533" width="8" style="1" customWidth="1"/>
    <col min="3534" max="3774" width="9.140625" style="1"/>
    <col min="3775" max="3775" width="3.85546875" style="1" customWidth="1"/>
    <col min="3776" max="3776" width="19.85546875" style="1" customWidth="1"/>
    <col min="3777" max="3777" width="6.5703125" style="1" customWidth="1"/>
    <col min="3778" max="3778" width="7.5703125" style="1" bestFit="1" customWidth="1"/>
    <col min="3779" max="3783" width="13.28515625" style="1" customWidth="1"/>
    <col min="3784" max="3784" width="14.5703125" style="1" customWidth="1"/>
    <col min="3785" max="3785" width="14.85546875" style="1" customWidth="1"/>
    <col min="3786" max="3786" width="13.7109375" style="1" bestFit="1" customWidth="1"/>
    <col min="3787" max="3787" width="15.7109375" style="1" bestFit="1" customWidth="1"/>
    <col min="3788" max="3788" width="10.5703125" style="1" customWidth="1"/>
    <col min="3789" max="3789" width="8" style="1" customWidth="1"/>
    <col min="3790" max="4030" width="9.140625" style="1"/>
    <col min="4031" max="4031" width="3.85546875" style="1" customWidth="1"/>
    <col min="4032" max="4032" width="19.85546875" style="1" customWidth="1"/>
    <col min="4033" max="4033" width="6.5703125" style="1" customWidth="1"/>
    <col min="4034" max="4034" width="7.5703125" style="1" bestFit="1" customWidth="1"/>
    <col min="4035" max="4039" width="13.28515625" style="1" customWidth="1"/>
    <col min="4040" max="4040" width="14.5703125" style="1" customWidth="1"/>
    <col min="4041" max="4041" width="14.85546875" style="1" customWidth="1"/>
    <col min="4042" max="4042" width="13.7109375" style="1" bestFit="1" customWidth="1"/>
    <col min="4043" max="4043" width="15.7109375" style="1" bestFit="1" customWidth="1"/>
    <col min="4044" max="4044" width="10.5703125" style="1" customWidth="1"/>
    <col min="4045" max="4045" width="8" style="1" customWidth="1"/>
    <col min="4046" max="4286" width="9.140625" style="1"/>
    <col min="4287" max="4287" width="3.85546875" style="1" customWidth="1"/>
    <col min="4288" max="4288" width="19.85546875" style="1" customWidth="1"/>
    <col min="4289" max="4289" width="6.5703125" style="1" customWidth="1"/>
    <col min="4290" max="4290" width="7.5703125" style="1" bestFit="1" customWidth="1"/>
    <col min="4291" max="4295" width="13.28515625" style="1" customWidth="1"/>
    <col min="4296" max="4296" width="14.5703125" style="1" customWidth="1"/>
    <col min="4297" max="4297" width="14.85546875" style="1" customWidth="1"/>
    <col min="4298" max="4298" width="13.7109375" style="1" bestFit="1" customWidth="1"/>
    <col min="4299" max="4299" width="15.7109375" style="1" bestFit="1" customWidth="1"/>
    <col min="4300" max="4300" width="10.5703125" style="1" customWidth="1"/>
    <col min="4301" max="4301" width="8" style="1" customWidth="1"/>
    <col min="4302" max="4542" width="9.140625" style="1"/>
    <col min="4543" max="4543" width="3.85546875" style="1" customWidth="1"/>
    <col min="4544" max="4544" width="19.85546875" style="1" customWidth="1"/>
    <col min="4545" max="4545" width="6.5703125" style="1" customWidth="1"/>
    <col min="4546" max="4546" width="7.5703125" style="1" bestFit="1" customWidth="1"/>
    <col min="4547" max="4551" width="13.28515625" style="1" customWidth="1"/>
    <col min="4552" max="4552" width="14.5703125" style="1" customWidth="1"/>
    <col min="4553" max="4553" width="14.85546875" style="1" customWidth="1"/>
    <col min="4554" max="4554" width="13.7109375" style="1" bestFit="1" customWidth="1"/>
    <col min="4555" max="4555" width="15.7109375" style="1" bestFit="1" customWidth="1"/>
    <col min="4556" max="4556" width="10.5703125" style="1" customWidth="1"/>
    <col min="4557" max="4557" width="8" style="1" customWidth="1"/>
    <col min="4558" max="4798" width="9.140625" style="1"/>
    <col min="4799" max="4799" width="3.85546875" style="1" customWidth="1"/>
    <col min="4800" max="4800" width="19.85546875" style="1" customWidth="1"/>
    <col min="4801" max="4801" width="6.5703125" style="1" customWidth="1"/>
    <col min="4802" max="4802" width="7.5703125" style="1" bestFit="1" customWidth="1"/>
    <col min="4803" max="4807" width="13.28515625" style="1" customWidth="1"/>
    <col min="4808" max="4808" width="14.5703125" style="1" customWidth="1"/>
    <col min="4809" max="4809" width="14.85546875" style="1" customWidth="1"/>
    <col min="4810" max="4810" width="13.7109375" style="1" bestFit="1" customWidth="1"/>
    <col min="4811" max="4811" width="15.7109375" style="1" bestFit="1" customWidth="1"/>
    <col min="4812" max="4812" width="10.5703125" style="1" customWidth="1"/>
    <col min="4813" max="4813" width="8" style="1" customWidth="1"/>
    <col min="4814" max="5054" width="9.140625" style="1"/>
    <col min="5055" max="5055" width="3.85546875" style="1" customWidth="1"/>
    <col min="5056" max="5056" width="19.85546875" style="1" customWidth="1"/>
    <col min="5057" max="5057" width="6.5703125" style="1" customWidth="1"/>
    <col min="5058" max="5058" width="7.5703125" style="1" bestFit="1" customWidth="1"/>
    <col min="5059" max="5063" width="13.28515625" style="1" customWidth="1"/>
    <col min="5064" max="5064" width="14.5703125" style="1" customWidth="1"/>
    <col min="5065" max="5065" width="14.85546875" style="1" customWidth="1"/>
    <col min="5066" max="5066" width="13.7109375" style="1" bestFit="1" customWidth="1"/>
    <col min="5067" max="5067" width="15.7109375" style="1" bestFit="1" customWidth="1"/>
    <col min="5068" max="5068" width="10.5703125" style="1" customWidth="1"/>
    <col min="5069" max="5069" width="8" style="1" customWidth="1"/>
    <col min="5070" max="5310" width="9.140625" style="1"/>
    <col min="5311" max="5311" width="3.85546875" style="1" customWidth="1"/>
    <col min="5312" max="5312" width="19.85546875" style="1" customWidth="1"/>
    <col min="5313" max="5313" width="6.5703125" style="1" customWidth="1"/>
    <col min="5314" max="5314" width="7.5703125" style="1" bestFit="1" customWidth="1"/>
    <col min="5315" max="5319" width="13.28515625" style="1" customWidth="1"/>
    <col min="5320" max="5320" width="14.5703125" style="1" customWidth="1"/>
    <col min="5321" max="5321" width="14.85546875" style="1" customWidth="1"/>
    <col min="5322" max="5322" width="13.7109375" style="1" bestFit="1" customWidth="1"/>
    <col min="5323" max="5323" width="15.7109375" style="1" bestFit="1" customWidth="1"/>
    <col min="5324" max="5324" width="10.5703125" style="1" customWidth="1"/>
    <col min="5325" max="5325" width="8" style="1" customWidth="1"/>
    <col min="5326" max="5566" width="9.140625" style="1"/>
    <col min="5567" max="5567" width="3.85546875" style="1" customWidth="1"/>
    <col min="5568" max="5568" width="19.85546875" style="1" customWidth="1"/>
    <col min="5569" max="5569" width="6.5703125" style="1" customWidth="1"/>
    <col min="5570" max="5570" width="7.5703125" style="1" bestFit="1" customWidth="1"/>
    <col min="5571" max="5575" width="13.28515625" style="1" customWidth="1"/>
    <col min="5576" max="5576" width="14.5703125" style="1" customWidth="1"/>
    <col min="5577" max="5577" width="14.85546875" style="1" customWidth="1"/>
    <col min="5578" max="5578" width="13.7109375" style="1" bestFit="1" customWidth="1"/>
    <col min="5579" max="5579" width="15.7109375" style="1" bestFit="1" customWidth="1"/>
    <col min="5580" max="5580" width="10.5703125" style="1" customWidth="1"/>
    <col min="5581" max="5581" width="8" style="1" customWidth="1"/>
    <col min="5582" max="5822" width="9.140625" style="1"/>
    <col min="5823" max="5823" width="3.85546875" style="1" customWidth="1"/>
    <col min="5824" max="5824" width="19.85546875" style="1" customWidth="1"/>
    <col min="5825" max="5825" width="6.5703125" style="1" customWidth="1"/>
    <col min="5826" max="5826" width="7.5703125" style="1" bestFit="1" customWidth="1"/>
    <col min="5827" max="5831" width="13.28515625" style="1" customWidth="1"/>
    <col min="5832" max="5832" width="14.5703125" style="1" customWidth="1"/>
    <col min="5833" max="5833" width="14.85546875" style="1" customWidth="1"/>
    <col min="5834" max="5834" width="13.7109375" style="1" bestFit="1" customWidth="1"/>
    <col min="5835" max="5835" width="15.7109375" style="1" bestFit="1" customWidth="1"/>
    <col min="5836" max="5836" width="10.5703125" style="1" customWidth="1"/>
    <col min="5837" max="5837" width="8" style="1" customWidth="1"/>
    <col min="5838" max="6078" width="9.140625" style="1"/>
    <col min="6079" max="6079" width="3.85546875" style="1" customWidth="1"/>
    <col min="6080" max="6080" width="19.85546875" style="1" customWidth="1"/>
    <col min="6081" max="6081" width="6.5703125" style="1" customWidth="1"/>
    <col min="6082" max="6082" width="7.5703125" style="1" bestFit="1" customWidth="1"/>
    <col min="6083" max="6087" width="13.28515625" style="1" customWidth="1"/>
    <col min="6088" max="6088" width="14.5703125" style="1" customWidth="1"/>
    <col min="6089" max="6089" width="14.85546875" style="1" customWidth="1"/>
    <col min="6090" max="6090" width="13.7109375" style="1" bestFit="1" customWidth="1"/>
    <col min="6091" max="6091" width="15.7109375" style="1" bestFit="1" customWidth="1"/>
    <col min="6092" max="6092" width="10.5703125" style="1" customWidth="1"/>
    <col min="6093" max="6093" width="8" style="1" customWidth="1"/>
    <col min="6094" max="6334" width="9.140625" style="1"/>
    <col min="6335" max="6335" width="3.85546875" style="1" customWidth="1"/>
    <col min="6336" max="6336" width="19.85546875" style="1" customWidth="1"/>
    <col min="6337" max="6337" width="6.5703125" style="1" customWidth="1"/>
    <col min="6338" max="6338" width="7.5703125" style="1" bestFit="1" customWidth="1"/>
    <col min="6339" max="6343" width="13.28515625" style="1" customWidth="1"/>
    <col min="6344" max="6344" width="14.5703125" style="1" customWidth="1"/>
    <col min="6345" max="6345" width="14.85546875" style="1" customWidth="1"/>
    <col min="6346" max="6346" width="13.7109375" style="1" bestFit="1" customWidth="1"/>
    <col min="6347" max="6347" width="15.7109375" style="1" bestFit="1" customWidth="1"/>
    <col min="6348" max="6348" width="10.5703125" style="1" customWidth="1"/>
    <col min="6349" max="6349" width="8" style="1" customWidth="1"/>
    <col min="6350" max="6590" width="9.140625" style="1"/>
    <col min="6591" max="6591" width="3.85546875" style="1" customWidth="1"/>
    <col min="6592" max="6592" width="19.85546875" style="1" customWidth="1"/>
    <col min="6593" max="6593" width="6.5703125" style="1" customWidth="1"/>
    <col min="6594" max="6594" width="7.5703125" style="1" bestFit="1" customWidth="1"/>
    <col min="6595" max="6599" width="13.28515625" style="1" customWidth="1"/>
    <col min="6600" max="6600" width="14.5703125" style="1" customWidth="1"/>
    <col min="6601" max="6601" width="14.85546875" style="1" customWidth="1"/>
    <col min="6602" max="6602" width="13.7109375" style="1" bestFit="1" customWidth="1"/>
    <col min="6603" max="6603" width="15.7109375" style="1" bestFit="1" customWidth="1"/>
    <col min="6604" max="6604" width="10.5703125" style="1" customWidth="1"/>
    <col min="6605" max="6605" width="8" style="1" customWidth="1"/>
    <col min="6606" max="6846" width="9.140625" style="1"/>
    <col min="6847" max="6847" width="3.85546875" style="1" customWidth="1"/>
    <col min="6848" max="6848" width="19.85546875" style="1" customWidth="1"/>
    <col min="6849" max="6849" width="6.5703125" style="1" customWidth="1"/>
    <col min="6850" max="6850" width="7.5703125" style="1" bestFit="1" customWidth="1"/>
    <col min="6851" max="6855" width="13.28515625" style="1" customWidth="1"/>
    <col min="6856" max="6856" width="14.5703125" style="1" customWidth="1"/>
    <col min="6857" max="6857" width="14.85546875" style="1" customWidth="1"/>
    <col min="6858" max="6858" width="13.7109375" style="1" bestFit="1" customWidth="1"/>
    <col min="6859" max="6859" width="15.7109375" style="1" bestFit="1" customWidth="1"/>
    <col min="6860" max="6860" width="10.5703125" style="1" customWidth="1"/>
    <col min="6861" max="6861" width="8" style="1" customWidth="1"/>
    <col min="6862" max="7102" width="9.140625" style="1"/>
    <col min="7103" max="7103" width="3.85546875" style="1" customWidth="1"/>
    <col min="7104" max="7104" width="19.85546875" style="1" customWidth="1"/>
    <col min="7105" max="7105" width="6.5703125" style="1" customWidth="1"/>
    <col min="7106" max="7106" width="7.5703125" style="1" bestFit="1" customWidth="1"/>
    <col min="7107" max="7111" width="13.28515625" style="1" customWidth="1"/>
    <col min="7112" max="7112" width="14.5703125" style="1" customWidth="1"/>
    <col min="7113" max="7113" width="14.85546875" style="1" customWidth="1"/>
    <col min="7114" max="7114" width="13.7109375" style="1" bestFit="1" customWidth="1"/>
    <col min="7115" max="7115" width="15.7109375" style="1" bestFit="1" customWidth="1"/>
    <col min="7116" max="7116" width="10.5703125" style="1" customWidth="1"/>
    <col min="7117" max="7117" width="8" style="1" customWidth="1"/>
    <col min="7118" max="7358" width="9.140625" style="1"/>
    <col min="7359" max="7359" width="3.85546875" style="1" customWidth="1"/>
    <col min="7360" max="7360" width="19.85546875" style="1" customWidth="1"/>
    <col min="7361" max="7361" width="6.5703125" style="1" customWidth="1"/>
    <col min="7362" max="7362" width="7.5703125" style="1" bestFit="1" customWidth="1"/>
    <col min="7363" max="7367" width="13.28515625" style="1" customWidth="1"/>
    <col min="7368" max="7368" width="14.5703125" style="1" customWidth="1"/>
    <col min="7369" max="7369" width="14.85546875" style="1" customWidth="1"/>
    <col min="7370" max="7370" width="13.7109375" style="1" bestFit="1" customWidth="1"/>
    <col min="7371" max="7371" width="15.7109375" style="1" bestFit="1" customWidth="1"/>
    <col min="7372" max="7372" width="10.5703125" style="1" customWidth="1"/>
    <col min="7373" max="7373" width="8" style="1" customWidth="1"/>
    <col min="7374" max="7614" width="9.140625" style="1"/>
    <col min="7615" max="7615" width="3.85546875" style="1" customWidth="1"/>
    <col min="7616" max="7616" width="19.85546875" style="1" customWidth="1"/>
    <col min="7617" max="7617" width="6.5703125" style="1" customWidth="1"/>
    <col min="7618" max="7618" width="7.5703125" style="1" bestFit="1" customWidth="1"/>
    <col min="7619" max="7623" width="13.28515625" style="1" customWidth="1"/>
    <col min="7624" max="7624" width="14.5703125" style="1" customWidth="1"/>
    <col min="7625" max="7625" width="14.85546875" style="1" customWidth="1"/>
    <col min="7626" max="7626" width="13.7109375" style="1" bestFit="1" customWidth="1"/>
    <col min="7627" max="7627" width="15.7109375" style="1" bestFit="1" customWidth="1"/>
    <col min="7628" max="7628" width="10.5703125" style="1" customWidth="1"/>
    <col min="7629" max="7629" width="8" style="1" customWidth="1"/>
    <col min="7630" max="7870" width="9.140625" style="1"/>
    <col min="7871" max="7871" width="3.85546875" style="1" customWidth="1"/>
    <col min="7872" max="7872" width="19.85546875" style="1" customWidth="1"/>
    <col min="7873" max="7873" width="6.5703125" style="1" customWidth="1"/>
    <col min="7874" max="7874" width="7.5703125" style="1" bestFit="1" customWidth="1"/>
    <col min="7875" max="7879" width="13.28515625" style="1" customWidth="1"/>
    <col min="7880" max="7880" width="14.5703125" style="1" customWidth="1"/>
    <col min="7881" max="7881" width="14.85546875" style="1" customWidth="1"/>
    <col min="7882" max="7882" width="13.7109375" style="1" bestFit="1" customWidth="1"/>
    <col min="7883" max="7883" width="15.7109375" style="1" bestFit="1" customWidth="1"/>
    <col min="7884" max="7884" width="10.5703125" style="1" customWidth="1"/>
    <col min="7885" max="7885" width="8" style="1" customWidth="1"/>
    <col min="7886" max="8126" width="9.140625" style="1"/>
    <col min="8127" max="8127" width="3.85546875" style="1" customWidth="1"/>
    <col min="8128" max="8128" width="19.85546875" style="1" customWidth="1"/>
    <col min="8129" max="8129" width="6.5703125" style="1" customWidth="1"/>
    <col min="8130" max="8130" width="7.5703125" style="1" bestFit="1" customWidth="1"/>
    <col min="8131" max="8135" width="13.28515625" style="1" customWidth="1"/>
    <col min="8136" max="8136" width="14.5703125" style="1" customWidth="1"/>
    <col min="8137" max="8137" width="14.85546875" style="1" customWidth="1"/>
    <col min="8138" max="8138" width="13.7109375" style="1" bestFit="1" customWidth="1"/>
    <col min="8139" max="8139" width="15.7109375" style="1" bestFit="1" customWidth="1"/>
    <col min="8140" max="8140" width="10.5703125" style="1" customWidth="1"/>
    <col min="8141" max="8141" width="8" style="1" customWidth="1"/>
    <col min="8142" max="8382" width="9.140625" style="1"/>
    <col min="8383" max="8383" width="3.85546875" style="1" customWidth="1"/>
    <col min="8384" max="8384" width="19.85546875" style="1" customWidth="1"/>
    <col min="8385" max="8385" width="6.5703125" style="1" customWidth="1"/>
    <col min="8386" max="8386" width="7.5703125" style="1" bestFit="1" customWidth="1"/>
    <col min="8387" max="8391" width="13.28515625" style="1" customWidth="1"/>
    <col min="8392" max="8392" width="14.5703125" style="1" customWidth="1"/>
    <col min="8393" max="8393" width="14.85546875" style="1" customWidth="1"/>
    <col min="8394" max="8394" width="13.7109375" style="1" bestFit="1" customWidth="1"/>
    <col min="8395" max="8395" width="15.7109375" style="1" bestFit="1" customWidth="1"/>
    <col min="8396" max="8396" width="10.5703125" style="1" customWidth="1"/>
    <col min="8397" max="8397" width="8" style="1" customWidth="1"/>
    <col min="8398" max="8638" width="9.140625" style="1"/>
    <col min="8639" max="8639" width="3.85546875" style="1" customWidth="1"/>
    <col min="8640" max="8640" width="19.85546875" style="1" customWidth="1"/>
    <col min="8641" max="8641" width="6.5703125" style="1" customWidth="1"/>
    <col min="8642" max="8642" width="7.5703125" style="1" bestFit="1" customWidth="1"/>
    <col min="8643" max="8647" width="13.28515625" style="1" customWidth="1"/>
    <col min="8648" max="8648" width="14.5703125" style="1" customWidth="1"/>
    <col min="8649" max="8649" width="14.85546875" style="1" customWidth="1"/>
    <col min="8650" max="8650" width="13.7109375" style="1" bestFit="1" customWidth="1"/>
    <col min="8651" max="8651" width="15.7109375" style="1" bestFit="1" customWidth="1"/>
    <col min="8652" max="8652" width="10.5703125" style="1" customWidth="1"/>
    <col min="8653" max="8653" width="8" style="1" customWidth="1"/>
    <col min="8654" max="8894" width="9.140625" style="1"/>
    <col min="8895" max="8895" width="3.85546875" style="1" customWidth="1"/>
    <col min="8896" max="8896" width="19.85546875" style="1" customWidth="1"/>
    <col min="8897" max="8897" width="6.5703125" style="1" customWidth="1"/>
    <col min="8898" max="8898" width="7.5703125" style="1" bestFit="1" customWidth="1"/>
    <col min="8899" max="8903" width="13.28515625" style="1" customWidth="1"/>
    <col min="8904" max="8904" width="14.5703125" style="1" customWidth="1"/>
    <col min="8905" max="8905" width="14.85546875" style="1" customWidth="1"/>
    <col min="8906" max="8906" width="13.7109375" style="1" bestFit="1" customWidth="1"/>
    <col min="8907" max="8907" width="15.7109375" style="1" bestFit="1" customWidth="1"/>
    <col min="8908" max="8908" width="10.5703125" style="1" customWidth="1"/>
    <col min="8909" max="8909" width="8" style="1" customWidth="1"/>
    <col min="8910" max="9150" width="9.140625" style="1"/>
    <col min="9151" max="9151" width="3.85546875" style="1" customWidth="1"/>
    <col min="9152" max="9152" width="19.85546875" style="1" customWidth="1"/>
    <col min="9153" max="9153" width="6.5703125" style="1" customWidth="1"/>
    <col min="9154" max="9154" width="7.5703125" style="1" bestFit="1" customWidth="1"/>
    <col min="9155" max="9159" width="13.28515625" style="1" customWidth="1"/>
    <col min="9160" max="9160" width="14.5703125" style="1" customWidth="1"/>
    <col min="9161" max="9161" width="14.85546875" style="1" customWidth="1"/>
    <col min="9162" max="9162" width="13.7109375" style="1" bestFit="1" customWidth="1"/>
    <col min="9163" max="9163" width="15.7109375" style="1" bestFit="1" customWidth="1"/>
    <col min="9164" max="9164" width="10.5703125" style="1" customWidth="1"/>
    <col min="9165" max="9165" width="8" style="1" customWidth="1"/>
    <col min="9166" max="9406" width="9.140625" style="1"/>
    <col min="9407" max="9407" width="3.85546875" style="1" customWidth="1"/>
    <col min="9408" max="9408" width="19.85546875" style="1" customWidth="1"/>
    <col min="9409" max="9409" width="6.5703125" style="1" customWidth="1"/>
    <col min="9410" max="9410" width="7.5703125" style="1" bestFit="1" customWidth="1"/>
    <col min="9411" max="9415" width="13.28515625" style="1" customWidth="1"/>
    <col min="9416" max="9416" width="14.5703125" style="1" customWidth="1"/>
    <col min="9417" max="9417" width="14.85546875" style="1" customWidth="1"/>
    <col min="9418" max="9418" width="13.7109375" style="1" bestFit="1" customWidth="1"/>
    <col min="9419" max="9419" width="15.7109375" style="1" bestFit="1" customWidth="1"/>
    <col min="9420" max="9420" width="10.5703125" style="1" customWidth="1"/>
    <col min="9421" max="9421" width="8" style="1" customWidth="1"/>
    <col min="9422" max="9662" width="9.140625" style="1"/>
    <col min="9663" max="9663" width="3.85546875" style="1" customWidth="1"/>
    <col min="9664" max="9664" width="19.85546875" style="1" customWidth="1"/>
    <col min="9665" max="9665" width="6.5703125" style="1" customWidth="1"/>
    <col min="9666" max="9666" width="7.5703125" style="1" bestFit="1" customWidth="1"/>
    <col min="9667" max="9671" width="13.28515625" style="1" customWidth="1"/>
    <col min="9672" max="9672" width="14.5703125" style="1" customWidth="1"/>
    <col min="9673" max="9673" width="14.85546875" style="1" customWidth="1"/>
    <col min="9674" max="9674" width="13.7109375" style="1" bestFit="1" customWidth="1"/>
    <col min="9675" max="9675" width="15.7109375" style="1" bestFit="1" customWidth="1"/>
    <col min="9676" max="9676" width="10.5703125" style="1" customWidth="1"/>
    <col min="9677" max="9677" width="8" style="1" customWidth="1"/>
    <col min="9678" max="9918" width="9.140625" style="1"/>
    <col min="9919" max="9919" width="3.85546875" style="1" customWidth="1"/>
    <col min="9920" max="9920" width="19.85546875" style="1" customWidth="1"/>
    <col min="9921" max="9921" width="6.5703125" style="1" customWidth="1"/>
    <col min="9922" max="9922" width="7.5703125" style="1" bestFit="1" customWidth="1"/>
    <col min="9923" max="9927" width="13.28515625" style="1" customWidth="1"/>
    <col min="9928" max="9928" width="14.5703125" style="1" customWidth="1"/>
    <col min="9929" max="9929" width="14.85546875" style="1" customWidth="1"/>
    <col min="9930" max="9930" width="13.7109375" style="1" bestFit="1" customWidth="1"/>
    <col min="9931" max="9931" width="15.7109375" style="1" bestFit="1" customWidth="1"/>
    <col min="9932" max="9932" width="10.5703125" style="1" customWidth="1"/>
    <col min="9933" max="9933" width="8" style="1" customWidth="1"/>
    <col min="9934" max="10174" width="9.140625" style="1"/>
    <col min="10175" max="10175" width="3.85546875" style="1" customWidth="1"/>
    <col min="10176" max="10176" width="19.85546875" style="1" customWidth="1"/>
    <col min="10177" max="10177" width="6.5703125" style="1" customWidth="1"/>
    <col min="10178" max="10178" width="7.5703125" style="1" bestFit="1" customWidth="1"/>
    <col min="10179" max="10183" width="13.28515625" style="1" customWidth="1"/>
    <col min="10184" max="10184" width="14.5703125" style="1" customWidth="1"/>
    <col min="10185" max="10185" width="14.85546875" style="1" customWidth="1"/>
    <col min="10186" max="10186" width="13.7109375" style="1" bestFit="1" customWidth="1"/>
    <col min="10187" max="10187" width="15.7109375" style="1" bestFit="1" customWidth="1"/>
    <col min="10188" max="10188" width="10.5703125" style="1" customWidth="1"/>
    <col min="10189" max="10189" width="8" style="1" customWidth="1"/>
    <col min="10190" max="10430" width="9.140625" style="1"/>
    <col min="10431" max="10431" width="3.85546875" style="1" customWidth="1"/>
    <col min="10432" max="10432" width="19.85546875" style="1" customWidth="1"/>
    <col min="10433" max="10433" width="6.5703125" style="1" customWidth="1"/>
    <col min="10434" max="10434" width="7.5703125" style="1" bestFit="1" customWidth="1"/>
    <col min="10435" max="10439" width="13.28515625" style="1" customWidth="1"/>
    <col min="10440" max="10440" width="14.5703125" style="1" customWidth="1"/>
    <col min="10441" max="10441" width="14.85546875" style="1" customWidth="1"/>
    <col min="10442" max="10442" width="13.7109375" style="1" bestFit="1" customWidth="1"/>
    <col min="10443" max="10443" width="15.7109375" style="1" bestFit="1" customWidth="1"/>
    <col min="10444" max="10444" width="10.5703125" style="1" customWidth="1"/>
    <col min="10445" max="10445" width="8" style="1" customWidth="1"/>
    <col min="10446" max="10686" width="9.140625" style="1"/>
    <col min="10687" max="10687" width="3.85546875" style="1" customWidth="1"/>
    <col min="10688" max="10688" width="19.85546875" style="1" customWidth="1"/>
    <col min="10689" max="10689" width="6.5703125" style="1" customWidth="1"/>
    <col min="10690" max="10690" width="7.5703125" style="1" bestFit="1" customWidth="1"/>
    <col min="10691" max="10695" width="13.28515625" style="1" customWidth="1"/>
    <col min="10696" max="10696" width="14.5703125" style="1" customWidth="1"/>
    <col min="10697" max="10697" width="14.85546875" style="1" customWidth="1"/>
    <col min="10698" max="10698" width="13.7109375" style="1" bestFit="1" customWidth="1"/>
    <col min="10699" max="10699" width="15.7109375" style="1" bestFit="1" customWidth="1"/>
    <col min="10700" max="10700" width="10.5703125" style="1" customWidth="1"/>
    <col min="10701" max="10701" width="8" style="1" customWidth="1"/>
    <col min="10702" max="10942" width="9.140625" style="1"/>
    <col min="10943" max="10943" width="3.85546875" style="1" customWidth="1"/>
    <col min="10944" max="10944" width="19.85546875" style="1" customWidth="1"/>
    <col min="10945" max="10945" width="6.5703125" style="1" customWidth="1"/>
    <col min="10946" max="10946" width="7.5703125" style="1" bestFit="1" customWidth="1"/>
    <col min="10947" max="10951" width="13.28515625" style="1" customWidth="1"/>
    <col min="10952" max="10952" width="14.5703125" style="1" customWidth="1"/>
    <col min="10953" max="10953" width="14.85546875" style="1" customWidth="1"/>
    <col min="10954" max="10954" width="13.7109375" style="1" bestFit="1" customWidth="1"/>
    <col min="10955" max="10955" width="15.7109375" style="1" bestFit="1" customWidth="1"/>
    <col min="10956" max="10956" width="10.5703125" style="1" customWidth="1"/>
    <col min="10957" max="10957" width="8" style="1" customWidth="1"/>
    <col min="10958" max="11198" width="9.140625" style="1"/>
    <col min="11199" max="11199" width="3.85546875" style="1" customWidth="1"/>
    <col min="11200" max="11200" width="19.85546875" style="1" customWidth="1"/>
    <col min="11201" max="11201" width="6.5703125" style="1" customWidth="1"/>
    <col min="11202" max="11202" width="7.5703125" style="1" bestFit="1" customWidth="1"/>
    <col min="11203" max="11207" width="13.28515625" style="1" customWidth="1"/>
    <col min="11208" max="11208" width="14.5703125" style="1" customWidth="1"/>
    <col min="11209" max="11209" width="14.85546875" style="1" customWidth="1"/>
    <col min="11210" max="11210" width="13.7109375" style="1" bestFit="1" customWidth="1"/>
    <col min="11211" max="11211" width="15.7109375" style="1" bestFit="1" customWidth="1"/>
    <col min="11212" max="11212" width="10.5703125" style="1" customWidth="1"/>
    <col min="11213" max="11213" width="8" style="1" customWidth="1"/>
    <col min="11214" max="11454" width="9.140625" style="1"/>
    <col min="11455" max="11455" width="3.85546875" style="1" customWidth="1"/>
    <col min="11456" max="11456" width="19.85546875" style="1" customWidth="1"/>
    <col min="11457" max="11457" width="6.5703125" style="1" customWidth="1"/>
    <col min="11458" max="11458" width="7.5703125" style="1" bestFit="1" customWidth="1"/>
    <col min="11459" max="11463" width="13.28515625" style="1" customWidth="1"/>
    <col min="11464" max="11464" width="14.5703125" style="1" customWidth="1"/>
    <col min="11465" max="11465" width="14.85546875" style="1" customWidth="1"/>
    <col min="11466" max="11466" width="13.7109375" style="1" bestFit="1" customWidth="1"/>
    <col min="11467" max="11467" width="15.7109375" style="1" bestFit="1" customWidth="1"/>
    <col min="11468" max="11468" width="10.5703125" style="1" customWidth="1"/>
    <col min="11469" max="11469" width="8" style="1" customWidth="1"/>
    <col min="11470" max="11710" width="9.140625" style="1"/>
    <col min="11711" max="11711" width="3.85546875" style="1" customWidth="1"/>
    <col min="11712" max="11712" width="19.85546875" style="1" customWidth="1"/>
    <col min="11713" max="11713" width="6.5703125" style="1" customWidth="1"/>
    <col min="11714" max="11714" width="7.5703125" style="1" bestFit="1" customWidth="1"/>
    <col min="11715" max="11719" width="13.28515625" style="1" customWidth="1"/>
    <col min="11720" max="11720" width="14.5703125" style="1" customWidth="1"/>
    <col min="11721" max="11721" width="14.85546875" style="1" customWidth="1"/>
    <col min="11722" max="11722" width="13.7109375" style="1" bestFit="1" customWidth="1"/>
    <col min="11723" max="11723" width="15.7109375" style="1" bestFit="1" customWidth="1"/>
    <col min="11724" max="11724" width="10.5703125" style="1" customWidth="1"/>
    <col min="11725" max="11725" width="8" style="1" customWidth="1"/>
    <col min="11726" max="11966" width="9.140625" style="1"/>
    <col min="11967" max="11967" width="3.85546875" style="1" customWidth="1"/>
    <col min="11968" max="11968" width="19.85546875" style="1" customWidth="1"/>
    <col min="11969" max="11969" width="6.5703125" style="1" customWidth="1"/>
    <col min="11970" max="11970" width="7.5703125" style="1" bestFit="1" customWidth="1"/>
    <col min="11971" max="11975" width="13.28515625" style="1" customWidth="1"/>
    <col min="11976" max="11976" width="14.5703125" style="1" customWidth="1"/>
    <col min="11977" max="11977" width="14.85546875" style="1" customWidth="1"/>
    <col min="11978" max="11978" width="13.7109375" style="1" bestFit="1" customWidth="1"/>
    <col min="11979" max="11979" width="15.7109375" style="1" bestFit="1" customWidth="1"/>
    <col min="11980" max="11980" width="10.5703125" style="1" customWidth="1"/>
    <col min="11981" max="11981" width="8" style="1" customWidth="1"/>
    <col min="11982" max="12222" width="9.140625" style="1"/>
    <col min="12223" max="12223" width="3.85546875" style="1" customWidth="1"/>
    <col min="12224" max="12224" width="19.85546875" style="1" customWidth="1"/>
    <col min="12225" max="12225" width="6.5703125" style="1" customWidth="1"/>
    <col min="12226" max="12226" width="7.5703125" style="1" bestFit="1" customWidth="1"/>
    <col min="12227" max="12231" width="13.28515625" style="1" customWidth="1"/>
    <col min="12232" max="12232" width="14.5703125" style="1" customWidth="1"/>
    <col min="12233" max="12233" width="14.85546875" style="1" customWidth="1"/>
    <col min="12234" max="12234" width="13.7109375" style="1" bestFit="1" customWidth="1"/>
    <col min="12235" max="12235" width="15.7109375" style="1" bestFit="1" customWidth="1"/>
    <col min="12236" max="12236" width="10.5703125" style="1" customWidth="1"/>
    <col min="12237" max="12237" width="8" style="1" customWidth="1"/>
    <col min="12238" max="12478" width="9.140625" style="1"/>
    <col min="12479" max="12479" width="3.85546875" style="1" customWidth="1"/>
    <col min="12480" max="12480" width="19.85546875" style="1" customWidth="1"/>
    <col min="12481" max="12481" width="6.5703125" style="1" customWidth="1"/>
    <col min="12482" max="12482" width="7.5703125" style="1" bestFit="1" customWidth="1"/>
    <col min="12483" max="12487" width="13.28515625" style="1" customWidth="1"/>
    <col min="12488" max="12488" width="14.5703125" style="1" customWidth="1"/>
    <col min="12489" max="12489" width="14.85546875" style="1" customWidth="1"/>
    <col min="12490" max="12490" width="13.7109375" style="1" bestFit="1" customWidth="1"/>
    <col min="12491" max="12491" width="15.7109375" style="1" bestFit="1" customWidth="1"/>
    <col min="12492" max="12492" width="10.5703125" style="1" customWidth="1"/>
    <col min="12493" max="12493" width="8" style="1" customWidth="1"/>
    <col min="12494" max="12734" width="9.140625" style="1"/>
    <col min="12735" max="12735" width="3.85546875" style="1" customWidth="1"/>
    <col min="12736" max="12736" width="19.85546875" style="1" customWidth="1"/>
    <col min="12737" max="12737" width="6.5703125" style="1" customWidth="1"/>
    <col min="12738" max="12738" width="7.5703125" style="1" bestFit="1" customWidth="1"/>
    <col min="12739" max="12743" width="13.28515625" style="1" customWidth="1"/>
    <col min="12744" max="12744" width="14.5703125" style="1" customWidth="1"/>
    <col min="12745" max="12745" width="14.85546875" style="1" customWidth="1"/>
    <col min="12746" max="12746" width="13.7109375" style="1" bestFit="1" customWidth="1"/>
    <col min="12747" max="12747" width="15.7109375" style="1" bestFit="1" customWidth="1"/>
    <col min="12748" max="12748" width="10.5703125" style="1" customWidth="1"/>
    <col min="12749" max="12749" width="8" style="1" customWidth="1"/>
    <col min="12750" max="12990" width="9.140625" style="1"/>
    <col min="12991" max="12991" width="3.85546875" style="1" customWidth="1"/>
    <col min="12992" max="12992" width="19.85546875" style="1" customWidth="1"/>
    <col min="12993" max="12993" width="6.5703125" style="1" customWidth="1"/>
    <col min="12994" max="12994" width="7.5703125" style="1" bestFit="1" customWidth="1"/>
    <col min="12995" max="12999" width="13.28515625" style="1" customWidth="1"/>
    <col min="13000" max="13000" width="14.5703125" style="1" customWidth="1"/>
    <col min="13001" max="13001" width="14.85546875" style="1" customWidth="1"/>
    <col min="13002" max="13002" width="13.7109375" style="1" bestFit="1" customWidth="1"/>
    <col min="13003" max="13003" width="15.7109375" style="1" bestFit="1" customWidth="1"/>
    <col min="13004" max="13004" width="10.5703125" style="1" customWidth="1"/>
    <col min="13005" max="13005" width="8" style="1" customWidth="1"/>
    <col min="13006" max="13246" width="9.140625" style="1"/>
    <col min="13247" max="13247" width="3.85546875" style="1" customWidth="1"/>
    <col min="13248" max="13248" width="19.85546875" style="1" customWidth="1"/>
    <col min="13249" max="13249" width="6.5703125" style="1" customWidth="1"/>
    <col min="13250" max="13250" width="7.5703125" style="1" bestFit="1" customWidth="1"/>
    <col min="13251" max="13255" width="13.28515625" style="1" customWidth="1"/>
    <col min="13256" max="13256" width="14.5703125" style="1" customWidth="1"/>
    <col min="13257" max="13257" width="14.85546875" style="1" customWidth="1"/>
    <col min="13258" max="13258" width="13.7109375" style="1" bestFit="1" customWidth="1"/>
    <col min="13259" max="13259" width="15.7109375" style="1" bestFit="1" customWidth="1"/>
    <col min="13260" max="13260" width="10.5703125" style="1" customWidth="1"/>
    <col min="13261" max="13261" width="8" style="1" customWidth="1"/>
    <col min="13262" max="13502" width="9.140625" style="1"/>
    <col min="13503" max="13503" width="3.85546875" style="1" customWidth="1"/>
    <col min="13504" max="13504" width="19.85546875" style="1" customWidth="1"/>
    <col min="13505" max="13505" width="6.5703125" style="1" customWidth="1"/>
    <col min="13506" max="13506" width="7.5703125" style="1" bestFit="1" customWidth="1"/>
    <col min="13507" max="13511" width="13.28515625" style="1" customWidth="1"/>
    <col min="13512" max="13512" width="14.5703125" style="1" customWidth="1"/>
    <col min="13513" max="13513" width="14.85546875" style="1" customWidth="1"/>
    <col min="13514" max="13514" width="13.7109375" style="1" bestFit="1" customWidth="1"/>
    <col min="13515" max="13515" width="15.7109375" style="1" bestFit="1" customWidth="1"/>
    <col min="13516" max="13516" width="10.5703125" style="1" customWidth="1"/>
    <col min="13517" max="13517" width="8" style="1" customWidth="1"/>
    <col min="13518" max="13758" width="9.140625" style="1"/>
    <col min="13759" max="13759" width="3.85546875" style="1" customWidth="1"/>
    <col min="13760" max="13760" width="19.85546875" style="1" customWidth="1"/>
    <col min="13761" max="13761" width="6.5703125" style="1" customWidth="1"/>
    <col min="13762" max="13762" width="7.5703125" style="1" bestFit="1" customWidth="1"/>
    <col min="13763" max="13767" width="13.28515625" style="1" customWidth="1"/>
    <col min="13768" max="13768" width="14.5703125" style="1" customWidth="1"/>
    <col min="13769" max="13769" width="14.85546875" style="1" customWidth="1"/>
    <col min="13770" max="13770" width="13.7109375" style="1" bestFit="1" customWidth="1"/>
    <col min="13771" max="13771" width="15.7109375" style="1" bestFit="1" customWidth="1"/>
    <col min="13772" max="13772" width="10.5703125" style="1" customWidth="1"/>
    <col min="13773" max="13773" width="8" style="1" customWidth="1"/>
    <col min="13774" max="14014" width="9.140625" style="1"/>
    <col min="14015" max="14015" width="3.85546875" style="1" customWidth="1"/>
    <col min="14016" max="14016" width="19.85546875" style="1" customWidth="1"/>
    <col min="14017" max="14017" width="6.5703125" style="1" customWidth="1"/>
    <col min="14018" max="14018" width="7.5703125" style="1" bestFit="1" customWidth="1"/>
    <col min="14019" max="14023" width="13.28515625" style="1" customWidth="1"/>
    <col min="14024" max="14024" width="14.5703125" style="1" customWidth="1"/>
    <col min="14025" max="14025" width="14.85546875" style="1" customWidth="1"/>
    <col min="14026" max="14026" width="13.7109375" style="1" bestFit="1" customWidth="1"/>
    <col min="14027" max="14027" width="15.7109375" style="1" bestFit="1" customWidth="1"/>
    <col min="14028" max="14028" width="10.5703125" style="1" customWidth="1"/>
    <col min="14029" max="14029" width="8" style="1" customWidth="1"/>
    <col min="14030" max="14270" width="9.140625" style="1"/>
    <col min="14271" max="14271" width="3.85546875" style="1" customWidth="1"/>
    <col min="14272" max="14272" width="19.85546875" style="1" customWidth="1"/>
    <col min="14273" max="14273" width="6.5703125" style="1" customWidth="1"/>
    <col min="14274" max="14274" width="7.5703125" style="1" bestFit="1" customWidth="1"/>
    <col min="14275" max="14279" width="13.28515625" style="1" customWidth="1"/>
    <col min="14280" max="14280" width="14.5703125" style="1" customWidth="1"/>
    <col min="14281" max="14281" width="14.85546875" style="1" customWidth="1"/>
    <col min="14282" max="14282" width="13.7109375" style="1" bestFit="1" customWidth="1"/>
    <col min="14283" max="14283" width="15.7109375" style="1" bestFit="1" customWidth="1"/>
    <col min="14284" max="14284" width="10.5703125" style="1" customWidth="1"/>
    <col min="14285" max="14285" width="8" style="1" customWidth="1"/>
    <col min="14286" max="14526" width="9.140625" style="1"/>
    <col min="14527" max="14527" width="3.85546875" style="1" customWidth="1"/>
    <col min="14528" max="14528" width="19.85546875" style="1" customWidth="1"/>
    <col min="14529" max="14529" width="6.5703125" style="1" customWidth="1"/>
    <col min="14530" max="14530" width="7.5703125" style="1" bestFit="1" customWidth="1"/>
    <col min="14531" max="14535" width="13.28515625" style="1" customWidth="1"/>
    <col min="14536" max="14536" width="14.5703125" style="1" customWidth="1"/>
    <col min="14537" max="14537" width="14.85546875" style="1" customWidth="1"/>
    <col min="14538" max="14538" width="13.7109375" style="1" bestFit="1" customWidth="1"/>
    <col min="14539" max="14539" width="15.7109375" style="1" bestFit="1" customWidth="1"/>
    <col min="14540" max="14540" width="10.5703125" style="1" customWidth="1"/>
    <col min="14541" max="14541" width="8" style="1" customWidth="1"/>
    <col min="14542" max="14782" width="9.140625" style="1"/>
    <col min="14783" max="14783" width="3.85546875" style="1" customWidth="1"/>
    <col min="14784" max="14784" width="19.85546875" style="1" customWidth="1"/>
    <col min="14785" max="14785" width="6.5703125" style="1" customWidth="1"/>
    <col min="14786" max="14786" width="7.5703125" style="1" bestFit="1" customWidth="1"/>
    <col min="14787" max="14791" width="13.28515625" style="1" customWidth="1"/>
    <col min="14792" max="14792" width="14.5703125" style="1" customWidth="1"/>
    <col min="14793" max="14793" width="14.85546875" style="1" customWidth="1"/>
    <col min="14794" max="14794" width="13.7109375" style="1" bestFit="1" customWidth="1"/>
    <col min="14795" max="14795" width="15.7109375" style="1" bestFit="1" customWidth="1"/>
    <col min="14796" max="14796" width="10.5703125" style="1" customWidth="1"/>
    <col min="14797" max="14797" width="8" style="1" customWidth="1"/>
    <col min="14798" max="15038" width="9.140625" style="1"/>
    <col min="15039" max="15039" width="3.85546875" style="1" customWidth="1"/>
    <col min="15040" max="15040" width="19.85546875" style="1" customWidth="1"/>
    <col min="15041" max="15041" width="6.5703125" style="1" customWidth="1"/>
    <col min="15042" max="15042" width="7.5703125" style="1" bestFit="1" customWidth="1"/>
    <col min="15043" max="15047" width="13.28515625" style="1" customWidth="1"/>
    <col min="15048" max="15048" width="14.5703125" style="1" customWidth="1"/>
    <col min="15049" max="15049" width="14.85546875" style="1" customWidth="1"/>
    <col min="15050" max="15050" width="13.7109375" style="1" bestFit="1" customWidth="1"/>
    <col min="15051" max="15051" width="15.7109375" style="1" bestFit="1" customWidth="1"/>
    <col min="15052" max="15052" width="10.5703125" style="1" customWidth="1"/>
    <col min="15053" max="15053" width="8" style="1" customWidth="1"/>
    <col min="15054" max="15294" width="9.140625" style="1"/>
    <col min="15295" max="15295" width="3.85546875" style="1" customWidth="1"/>
    <col min="15296" max="15296" width="19.85546875" style="1" customWidth="1"/>
    <col min="15297" max="15297" width="6.5703125" style="1" customWidth="1"/>
    <col min="15298" max="15298" width="7.5703125" style="1" bestFit="1" customWidth="1"/>
    <col min="15299" max="15303" width="13.28515625" style="1" customWidth="1"/>
    <col min="15304" max="15304" width="14.5703125" style="1" customWidth="1"/>
    <col min="15305" max="15305" width="14.85546875" style="1" customWidth="1"/>
    <col min="15306" max="15306" width="13.7109375" style="1" bestFit="1" customWidth="1"/>
    <col min="15307" max="15307" width="15.7109375" style="1" bestFit="1" customWidth="1"/>
    <col min="15308" max="15308" width="10.5703125" style="1" customWidth="1"/>
    <col min="15309" max="15309" width="8" style="1" customWidth="1"/>
    <col min="15310" max="15550" width="9.140625" style="1"/>
    <col min="15551" max="15551" width="3.85546875" style="1" customWidth="1"/>
    <col min="15552" max="15552" width="19.85546875" style="1" customWidth="1"/>
    <col min="15553" max="15553" width="6.5703125" style="1" customWidth="1"/>
    <col min="15554" max="15554" width="7.5703125" style="1" bestFit="1" customWidth="1"/>
    <col min="15555" max="15559" width="13.28515625" style="1" customWidth="1"/>
    <col min="15560" max="15560" width="14.5703125" style="1" customWidth="1"/>
    <col min="15561" max="15561" width="14.85546875" style="1" customWidth="1"/>
    <col min="15562" max="15562" width="13.7109375" style="1" bestFit="1" customWidth="1"/>
    <col min="15563" max="15563" width="15.7109375" style="1" bestFit="1" customWidth="1"/>
    <col min="15564" max="15564" width="10.5703125" style="1" customWidth="1"/>
    <col min="15565" max="15565" width="8" style="1" customWidth="1"/>
    <col min="15566" max="15806" width="9.140625" style="1"/>
    <col min="15807" max="15807" width="3.85546875" style="1" customWidth="1"/>
    <col min="15808" max="15808" width="19.85546875" style="1" customWidth="1"/>
    <col min="15809" max="15809" width="6.5703125" style="1" customWidth="1"/>
    <col min="15810" max="15810" width="7.5703125" style="1" bestFit="1" customWidth="1"/>
    <col min="15811" max="15815" width="13.28515625" style="1" customWidth="1"/>
    <col min="15816" max="15816" width="14.5703125" style="1" customWidth="1"/>
    <col min="15817" max="15817" width="14.85546875" style="1" customWidth="1"/>
    <col min="15818" max="15818" width="13.7109375" style="1" bestFit="1" customWidth="1"/>
    <col min="15819" max="15819" width="15.7109375" style="1" bestFit="1" customWidth="1"/>
    <col min="15820" max="15820" width="10.5703125" style="1" customWidth="1"/>
    <col min="15821" max="15821" width="8" style="1" customWidth="1"/>
    <col min="15822" max="16062" width="9.140625" style="1"/>
    <col min="16063" max="16063" width="3.85546875" style="1" customWidth="1"/>
    <col min="16064" max="16064" width="19.85546875" style="1" customWidth="1"/>
    <col min="16065" max="16065" width="6.5703125" style="1" customWidth="1"/>
    <col min="16066" max="16066" width="7.5703125" style="1" bestFit="1" customWidth="1"/>
    <col min="16067" max="16071" width="13.28515625" style="1" customWidth="1"/>
    <col min="16072" max="16072" width="14.5703125" style="1" customWidth="1"/>
    <col min="16073" max="16073" width="14.85546875" style="1" customWidth="1"/>
    <col min="16074" max="16074" width="13.7109375" style="1" bestFit="1" customWidth="1"/>
    <col min="16075" max="16075" width="15.7109375" style="1" bestFit="1" customWidth="1"/>
    <col min="16076" max="16076" width="10.5703125" style="1" customWidth="1"/>
    <col min="16077" max="16077" width="8" style="1" customWidth="1"/>
    <col min="16078" max="16384" width="9.140625" style="1"/>
  </cols>
  <sheetData>
    <row r="1" spans="1:7" ht="20.25" customHeight="1" x14ac:dyDescent="0.25">
      <c r="A1" s="256" t="s">
        <v>0</v>
      </c>
      <c r="B1" s="256"/>
      <c r="C1" s="256"/>
      <c r="D1" s="256"/>
      <c r="E1" s="256"/>
      <c r="F1" s="256"/>
      <c r="G1" s="256"/>
    </row>
    <row r="3" spans="1:7" ht="21.75" customHeight="1" x14ac:dyDescent="0.25">
      <c r="A3" s="216" t="s">
        <v>161</v>
      </c>
      <c r="B3" s="216"/>
      <c r="C3" s="216"/>
      <c r="D3" s="216"/>
      <c r="E3" s="216"/>
      <c r="F3" s="216"/>
      <c r="G3" s="216"/>
    </row>
    <row r="4" spans="1:7" ht="6" customHeight="1" x14ac:dyDescent="0.25"/>
    <row r="5" spans="1:7" ht="15" customHeight="1" x14ac:dyDescent="0.25">
      <c r="A5" s="2" t="s">
        <v>2</v>
      </c>
    </row>
    <row r="6" spans="1:7" ht="33.75" customHeight="1" x14ac:dyDescent="0.25">
      <c r="A6" s="217" t="s">
        <v>162</v>
      </c>
      <c r="B6" s="217"/>
      <c r="C6" s="217"/>
      <c r="D6" s="217"/>
      <c r="E6" s="217"/>
      <c r="F6" s="217"/>
      <c r="G6" s="217"/>
    </row>
    <row r="7" spans="1:7" ht="6" customHeight="1" x14ac:dyDescent="0.25"/>
    <row r="8" spans="1:7" ht="15" customHeight="1" x14ac:dyDescent="0.25">
      <c r="A8" s="2" t="s">
        <v>4</v>
      </c>
    </row>
    <row r="9" spans="1:7" ht="35.25" customHeight="1" x14ac:dyDescent="0.25">
      <c r="A9" s="218" t="s">
        <v>5</v>
      </c>
      <c r="B9" s="218"/>
      <c r="C9" s="218"/>
      <c r="D9" s="218"/>
      <c r="E9" s="218"/>
      <c r="F9" s="218"/>
      <c r="G9" s="218"/>
    </row>
    <row r="10" spans="1:7" ht="10.5" customHeight="1" x14ac:dyDescent="0.25"/>
    <row r="11" spans="1:7" ht="61.5" customHeight="1" x14ac:dyDescent="0.25">
      <c r="A11" s="3" t="s">
        <v>6</v>
      </c>
      <c r="B11" s="3" t="s">
        <v>7</v>
      </c>
      <c r="C11" s="3" t="s">
        <v>8</v>
      </c>
      <c r="D11" s="3" t="s">
        <v>9</v>
      </c>
      <c r="E11" s="4" t="s">
        <v>219</v>
      </c>
      <c r="F11" s="195" t="s">
        <v>220</v>
      </c>
      <c r="G11" s="4" t="s">
        <v>221</v>
      </c>
    </row>
    <row r="12" spans="1:7" ht="36.75" customHeight="1" x14ac:dyDescent="0.25">
      <c r="A12" s="3">
        <v>1</v>
      </c>
      <c r="B12" s="3" t="s">
        <v>180</v>
      </c>
      <c r="C12" s="3" t="s">
        <v>165</v>
      </c>
      <c r="D12" s="3">
        <v>1638</v>
      </c>
      <c r="E12" s="6">
        <v>191.48</v>
      </c>
      <c r="F12" s="200">
        <v>139.80000000000001</v>
      </c>
      <c r="G12" s="6">
        <f>4164/14</f>
        <v>297.42857142857144</v>
      </c>
    </row>
    <row r="13" spans="1:7" ht="36.75" customHeight="1" x14ac:dyDescent="0.25">
      <c r="A13" s="3">
        <v>2</v>
      </c>
      <c r="B13" s="3" t="s">
        <v>180</v>
      </c>
      <c r="C13" s="3" t="s">
        <v>165</v>
      </c>
      <c r="D13" s="3">
        <v>280</v>
      </c>
      <c r="E13" s="6">
        <v>148.15</v>
      </c>
      <c r="F13" s="200">
        <f>ROUND(1621.2/14,2)</f>
        <v>115.8</v>
      </c>
      <c r="G13" s="6">
        <f>3579/14</f>
        <v>255.64285714285714</v>
      </c>
    </row>
    <row r="14" spans="1:7" ht="26.25" customHeight="1" x14ac:dyDescent="0.25">
      <c r="A14" s="3">
        <v>3</v>
      </c>
      <c r="B14" s="3" t="s">
        <v>214</v>
      </c>
      <c r="C14" s="3" t="s">
        <v>15</v>
      </c>
      <c r="D14" s="3">
        <v>36</v>
      </c>
      <c r="E14" s="6">
        <v>915</v>
      </c>
      <c r="F14" s="90">
        <v>652.79999999999995</v>
      </c>
      <c r="G14" s="6">
        <v>909</v>
      </c>
    </row>
    <row r="15" spans="1:7" ht="26.25" customHeight="1" x14ac:dyDescent="0.25">
      <c r="A15" s="3">
        <v>4</v>
      </c>
      <c r="B15" s="3" t="s">
        <v>215</v>
      </c>
      <c r="C15" s="3" t="s">
        <v>15</v>
      </c>
      <c r="D15" s="3">
        <v>10</v>
      </c>
      <c r="E15" s="6">
        <v>915</v>
      </c>
      <c r="F15" s="90">
        <v>652.79999999999995</v>
      </c>
      <c r="G15" s="6">
        <v>899</v>
      </c>
    </row>
    <row r="16" spans="1:7" ht="26.25" customHeight="1" x14ac:dyDescent="0.25">
      <c r="A16" s="3">
        <v>5</v>
      </c>
      <c r="B16" s="3" t="s">
        <v>216</v>
      </c>
      <c r="C16" s="3" t="s">
        <v>15</v>
      </c>
      <c r="D16" s="3">
        <v>17</v>
      </c>
      <c r="E16" s="6">
        <v>790</v>
      </c>
      <c r="F16" s="90">
        <v>573.6</v>
      </c>
      <c r="G16" s="6">
        <v>779</v>
      </c>
    </row>
    <row r="17" spans="1:7" ht="26.25" customHeight="1" x14ac:dyDescent="0.25">
      <c r="A17" s="3">
        <v>6</v>
      </c>
      <c r="B17" s="3" t="s">
        <v>217</v>
      </c>
      <c r="C17" s="3" t="s">
        <v>15</v>
      </c>
      <c r="D17" s="3">
        <v>7</v>
      </c>
      <c r="E17" s="6">
        <v>945</v>
      </c>
      <c r="F17" s="90">
        <v>602.4</v>
      </c>
      <c r="G17" s="6">
        <v>939</v>
      </c>
    </row>
    <row r="18" spans="1:7" ht="26.25" customHeight="1" x14ac:dyDescent="0.25">
      <c r="A18" s="3">
        <v>7</v>
      </c>
      <c r="B18" s="3" t="s">
        <v>218</v>
      </c>
      <c r="C18" s="3" t="s">
        <v>15</v>
      </c>
      <c r="D18" s="3">
        <v>16</v>
      </c>
      <c r="E18" s="6">
        <v>695</v>
      </c>
      <c r="F18" s="90">
        <v>573.6</v>
      </c>
      <c r="G18" s="6">
        <v>889</v>
      </c>
    </row>
    <row r="19" spans="1:7" ht="26.25" customHeight="1" x14ac:dyDescent="0.25">
      <c r="A19" s="3">
        <v>8</v>
      </c>
      <c r="B19" s="3" t="s">
        <v>179</v>
      </c>
      <c r="C19" s="3" t="s">
        <v>186</v>
      </c>
      <c r="D19" s="3">
        <v>15</v>
      </c>
      <c r="E19" s="197">
        <f>90*2</f>
        <v>180</v>
      </c>
      <c r="F19" s="90">
        <f>86.88*2</f>
        <v>173.76</v>
      </c>
      <c r="G19" s="6">
        <f>159*2</f>
        <v>318</v>
      </c>
    </row>
    <row r="20" spans="1:7" ht="25.5" customHeight="1" x14ac:dyDescent="0.25">
      <c r="A20" s="219" t="s">
        <v>16</v>
      </c>
      <c r="B20" s="220"/>
      <c r="C20" s="220"/>
      <c r="D20" s="221"/>
      <c r="E20" s="10">
        <f>$D$12*E12+$D$13*E13+$D$14*E14+$D$15*E15+$D$16*E16+$D$17*E17+$D$18*E18+$D$19*E19</f>
        <v>431081.24</v>
      </c>
      <c r="F20" s="196">
        <f>ROUND($D$12*F12+$D$13*F13+$D$14*F14+$D$15*F15+$D$16*F16+$D$17*F17+$D$18*F18+$D$19*F19,2)</f>
        <v>317197.2</v>
      </c>
      <c r="G20" s="10">
        <f>$D$12*G12+$D$13*G13+$D$14*G14+$D$15*G15+$D$16*G16+$D$17*G17+$D$18*G18+$D$19*G19</f>
        <v>639292</v>
      </c>
    </row>
    <row r="21" spans="1:7" ht="15" customHeight="1" x14ac:dyDescent="0.25">
      <c r="A21" s="13"/>
      <c r="C21" s="13"/>
      <c r="D21" s="13"/>
      <c r="E21" s="13"/>
      <c r="F21" s="188"/>
      <c r="G21" s="13"/>
    </row>
    <row r="22" spans="1:7" ht="25.5" customHeight="1" x14ac:dyDescent="0.25">
      <c r="A22" s="218" t="s">
        <v>222</v>
      </c>
      <c r="B22" s="218"/>
      <c r="C22" s="218"/>
      <c r="D22" s="218"/>
      <c r="E22" s="218"/>
      <c r="F22" s="218"/>
      <c r="G22" s="218"/>
    </row>
    <row r="23" spans="1:7" ht="23.25" customHeight="1" x14ac:dyDescent="0.25">
      <c r="A23" s="216"/>
      <c r="B23" s="216"/>
      <c r="C23" s="216"/>
      <c r="D23" s="216"/>
      <c r="E23" s="216"/>
      <c r="F23" s="216"/>
      <c r="G23" s="216"/>
    </row>
    <row r="24" spans="1:7" s="18" customFormat="1" ht="18.75" customHeight="1" x14ac:dyDescent="0.25">
      <c r="A24" s="181"/>
      <c r="B24" s="198" t="s">
        <v>18</v>
      </c>
      <c r="C24" s="181"/>
      <c r="D24" s="181"/>
      <c r="E24" s="181"/>
      <c r="F24" s="181"/>
      <c r="G24" s="181"/>
    </row>
    <row r="25" spans="1:7" ht="32.25" customHeight="1" x14ac:dyDescent="0.25">
      <c r="B25" s="12" t="s">
        <v>19</v>
      </c>
      <c r="C25" s="12"/>
      <c r="E25" s="8"/>
      <c r="F25" s="8"/>
      <c r="G25" s="8"/>
    </row>
    <row r="26" spans="1:7" ht="21" customHeight="1" x14ac:dyDescent="0.25">
      <c r="B26" s="25" t="s">
        <v>36</v>
      </c>
      <c r="F26" s="191"/>
    </row>
    <row r="27" spans="1:7" ht="15" customHeight="1" x14ac:dyDescent="0.25">
      <c r="B27" s="25"/>
    </row>
    <row r="28" spans="1:7" ht="30" customHeight="1" x14ac:dyDescent="0.25">
      <c r="B28" s="12" t="s">
        <v>21</v>
      </c>
      <c r="C28" s="12"/>
    </row>
    <row r="29" spans="1:7" ht="21.75" customHeight="1" x14ac:dyDescent="0.25">
      <c r="B29" s="25" t="s">
        <v>22</v>
      </c>
    </row>
    <row r="30" spans="1:7" ht="28.5" customHeight="1" x14ac:dyDescent="0.25"/>
    <row r="31" spans="1:7" x14ac:dyDescent="0.25">
      <c r="B31" s="199" t="s">
        <v>35</v>
      </c>
      <c r="C31" s="26"/>
    </row>
    <row r="32" spans="1:7" ht="48.75" customHeight="1" x14ac:dyDescent="0.25">
      <c r="B32" s="12" t="s">
        <v>157</v>
      </c>
      <c r="C32" s="12"/>
    </row>
    <row r="33" spans="2:7" ht="19.5" customHeight="1" x14ac:dyDescent="0.25">
      <c r="B33" s="25" t="s">
        <v>156</v>
      </c>
    </row>
    <row r="34" spans="2:7" ht="17.25" customHeight="1" x14ac:dyDescent="0.25"/>
    <row r="35" spans="2:7" x14ac:dyDescent="0.25">
      <c r="B35" s="262" t="s">
        <v>25</v>
      </c>
      <c r="C35" s="263"/>
      <c r="G35" s="49" t="s">
        <v>24</v>
      </c>
    </row>
    <row r="36" spans="2:7" ht="19.5" customHeight="1" x14ac:dyDescent="0.25">
      <c r="B36" s="263"/>
      <c r="C36" s="263"/>
      <c r="G36" s="36">
        <f ca="1">TODAY()</f>
        <v>46188</v>
      </c>
    </row>
    <row r="37" spans="2:7" ht="22.5" customHeight="1" x14ac:dyDescent="0.25">
      <c r="B37" s="62" t="s">
        <v>91</v>
      </c>
      <c r="G37" s="38" t="s">
        <v>26</v>
      </c>
    </row>
  </sheetData>
  <mergeCells count="8">
    <mergeCell ref="A23:G23"/>
    <mergeCell ref="B35:C36"/>
    <mergeCell ref="A1:G1"/>
    <mergeCell ref="A3:G3"/>
    <mergeCell ref="A6:G6"/>
    <mergeCell ref="A9:G9"/>
    <mergeCell ref="A20:D20"/>
    <mergeCell ref="A22:G22"/>
  </mergeCells>
  <pageMargins left="0.7" right="0.7" top="0.75" bottom="0.75" header="0.3" footer="0.3"/>
  <pageSetup paperSize="9" scale="56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topLeftCell="A4" zoomScale="80" zoomScaleNormal="80" workbookViewId="0">
      <selection activeCell="E4" sqref="E1:G1048576"/>
    </sheetView>
  </sheetViews>
  <sheetFormatPr defaultRowHeight="15.75" x14ac:dyDescent="0.25"/>
  <cols>
    <col min="1" max="1" width="5.7109375" style="1" customWidth="1"/>
    <col min="2" max="2" width="38.7109375" style="1" customWidth="1"/>
    <col min="3" max="3" width="7.85546875" style="1" customWidth="1"/>
    <col min="4" max="4" width="9.28515625" style="1" customWidth="1"/>
    <col min="5" max="7" width="30.42578125" style="1" customWidth="1"/>
    <col min="8" max="8" width="17.140625" style="1" customWidth="1"/>
    <col min="9" max="9" width="16.140625" style="1" customWidth="1"/>
    <col min="10" max="10" width="15.5703125" style="1" customWidth="1"/>
    <col min="11" max="11" width="20.140625" style="1" customWidth="1"/>
    <col min="12" max="12" width="18.140625" style="1" customWidth="1"/>
    <col min="13" max="13" width="21.140625" style="1" customWidth="1"/>
    <col min="14" max="14" width="13.42578125" style="1" customWidth="1"/>
    <col min="15" max="203" width="9.140625" style="1"/>
    <col min="204" max="204" width="3.85546875" style="1" customWidth="1"/>
    <col min="205" max="205" width="19.85546875" style="1" customWidth="1"/>
    <col min="206" max="206" width="6.5703125" style="1" customWidth="1"/>
    <col min="207" max="207" width="7.5703125" style="1" bestFit="1" customWidth="1"/>
    <col min="208" max="212" width="13.28515625" style="1" customWidth="1"/>
    <col min="213" max="213" width="14.5703125" style="1" customWidth="1"/>
    <col min="214" max="214" width="14.85546875" style="1" customWidth="1"/>
    <col min="215" max="215" width="13.7109375" style="1" bestFit="1" customWidth="1"/>
    <col min="216" max="216" width="15.7109375" style="1" bestFit="1" customWidth="1"/>
    <col min="217" max="217" width="10.5703125" style="1" customWidth="1"/>
    <col min="218" max="218" width="8" style="1" customWidth="1"/>
    <col min="219" max="455" width="9.140625" style="1"/>
    <col min="456" max="456" width="3.85546875" style="1" customWidth="1"/>
    <col min="457" max="457" width="19.85546875" style="1" customWidth="1"/>
    <col min="458" max="458" width="6.5703125" style="1" customWidth="1"/>
    <col min="459" max="459" width="7.5703125" style="1" bestFit="1" customWidth="1"/>
    <col min="460" max="464" width="13.28515625" style="1" customWidth="1"/>
    <col min="465" max="465" width="14.5703125" style="1" customWidth="1"/>
    <col min="466" max="466" width="14.85546875" style="1" customWidth="1"/>
    <col min="467" max="467" width="13.7109375" style="1" bestFit="1" customWidth="1"/>
    <col min="468" max="468" width="15.7109375" style="1" bestFit="1" customWidth="1"/>
    <col min="469" max="469" width="10.5703125" style="1" customWidth="1"/>
    <col min="470" max="470" width="8" style="1" customWidth="1"/>
    <col min="471" max="711" width="9.140625" style="1"/>
    <col min="712" max="712" width="3.85546875" style="1" customWidth="1"/>
    <col min="713" max="713" width="19.85546875" style="1" customWidth="1"/>
    <col min="714" max="714" width="6.5703125" style="1" customWidth="1"/>
    <col min="715" max="715" width="7.5703125" style="1" bestFit="1" customWidth="1"/>
    <col min="716" max="720" width="13.28515625" style="1" customWidth="1"/>
    <col min="721" max="721" width="14.5703125" style="1" customWidth="1"/>
    <col min="722" max="722" width="14.85546875" style="1" customWidth="1"/>
    <col min="723" max="723" width="13.7109375" style="1" bestFit="1" customWidth="1"/>
    <col min="724" max="724" width="15.7109375" style="1" bestFit="1" customWidth="1"/>
    <col min="725" max="725" width="10.5703125" style="1" customWidth="1"/>
    <col min="726" max="726" width="8" style="1" customWidth="1"/>
    <col min="727" max="967" width="9.140625" style="1"/>
    <col min="968" max="968" width="3.85546875" style="1" customWidth="1"/>
    <col min="969" max="969" width="19.85546875" style="1" customWidth="1"/>
    <col min="970" max="970" width="6.5703125" style="1" customWidth="1"/>
    <col min="971" max="971" width="7.5703125" style="1" bestFit="1" customWidth="1"/>
    <col min="972" max="976" width="13.28515625" style="1" customWidth="1"/>
    <col min="977" max="977" width="14.5703125" style="1" customWidth="1"/>
    <col min="978" max="978" width="14.85546875" style="1" customWidth="1"/>
    <col min="979" max="979" width="13.7109375" style="1" bestFit="1" customWidth="1"/>
    <col min="980" max="980" width="15.7109375" style="1" bestFit="1" customWidth="1"/>
    <col min="981" max="981" width="10.5703125" style="1" customWidth="1"/>
    <col min="982" max="982" width="8" style="1" customWidth="1"/>
    <col min="983" max="1223" width="9.140625" style="1"/>
    <col min="1224" max="1224" width="3.85546875" style="1" customWidth="1"/>
    <col min="1225" max="1225" width="19.85546875" style="1" customWidth="1"/>
    <col min="1226" max="1226" width="6.5703125" style="1" customWidth="1"/>
    <col min="1227" max="1227" width="7.5703125" style="1" bestFit="1" customWidth="1"/>
    <col min="1228" max="1232" width="13.28515625" style="1" customWidth="1"/>
    <col min="1233" max="1233" width="14.5703125" style="1" customWidth="1"/>
    <col min="1234" max="1234" width="14.85546875" style="1" customWidth="1"/>
    <col min="1235" max="1235" width="13.7109375" style="1" bestFit="1" customWidth="1"/>
    <col min="1236" max="1236" width="15.7109375" style="1" bestFit="1" customWidth="1"/>
    <col min="1237" max="1237" width="10.5703125" style="1" customWidth="1"/>
    <col min="1238" max="1238" width="8" style="1" customWidth="1"/>
    <col min="1239" max="1479" width="9.140625" style="1"/>
    <col min="1480" max="1480" width="3.85546875" style="1" customWidth="1"/>
    <col min="1481" max="1481" width="19.85546875" style="1" customWidth="1"/>
    <col min="1482" max="1482" width="6.5703125" style="1" customWidth="1"/>
    <col min="1483" max="1483" width="7.5703125" style="1" bestFit="1" customWidth="1"/>
    <col min="1484" max="1488" width="13.28515625" style="1" customWidth="1"/>
    <col min="1489" max="1489" width="14.5703125" style="1" customWidth="1"/>
    <col min="1490" max="1490" width="14.85546875" style="1" customWidth="1"/>
    <col min="1491" max="1491" width="13.7109375" style="1" bestFit="1" customWidth="1"/>
    <col min="1492" max="1492" width="15.7109375" style="1" bestFit="1" customWidth="1"/>
    <col min="1493" max="1493" width="10.5703125" style="1" customWidth="1"/>
    <col min="1494" max="1494" width="8" style="1" customWidth="1"/>
    <col min="1495" max="1735" width="9.140625" style="1"/>
    <col min="1736" max="1736" width="3.85546875" style="1" customWidth="1"/>
    <col min="1737" max="1737" width="19.85546875" style="1" customWidth="1"/>
    <col min="1738" max="1738" width="6.5703125" style="1" customWidth="1"/>
    <col min="1739" max="1739" width="7.5703125" style="1" bestFit="1" customWidth="1"/>
    <col min="1740" max="1744" width="13.28515625" style="1" customWidth="1"/>
    <col min="1745" max="1745" width="14.5703125" style="1" customWidth="1"/>
    <col min="1746" max="1746" width="14.85546875" style="1" customWidth="1"/>
    <col min="1747" max="1747" width="13.7109375" style="1" bestFit="1" customWidth="1"/>
    <col min="1748" max="1748" width="15.7109375" style="1" bestFit="1" customWidth="1"/>
    <col min="1749" max="1749" width="10.5703125" style="1" customWidth="1"/>
    <col min="1750" max="1750" width="8" style="1" customWidth="1"/>
    <col min="1751" max="1991" width="9.140625" style="1"/>
    <col min="1992" max="1992" width="3.85546875" style="1" customWidth="1"/>
    <col min="1993" max="1993" width="19.85546875" style="1" customWidth="1"/>
    <col min="1994" max="1994" width="6.5703125" style="1" customWidth="1"/>
    <col min="1995" max="1995" width="7.5703125" style="1" bestFit="1" customWidth="1"/>
    <col min="1996" max="2000" width="13.28515625" style="1" customWidth="1"/>
    <col min="2001" max="2001" width="14.5703125" style="1" customWidth="1"/>
    <col min="2002" max="2002" width="14.85546875" style="1" customWidth="1"/>
    <col min="2003" max="2003" width="13.7109375" style="1" bestFit="1" customWidth="1"/>
    <col min="2004" max="2004" width="15.7109375" style="1" bestFit="1" customWidth="1"/>
    <col min="2005" max="2005" width="10.5703125" style="1" customWidth="1"/>
    <col min="2006" max="2006" width="8" style="1" customWidth="1"/>
    <col min="2007" max="2247" width="9.140625" style="1"/>
    <col min="2248" max="2248" width="3.85546875" style="1" customWidth="1"/>
    <col min="2249" max="2249" width="19.85546875" style="1" customWidth="1"/>
    <col min="2250" max="2250" width="6.5703125" style="1" customWidth="1"/>
    <col min="2251" max="2251" width="7.5703125" style="1" bestFit="1" customWidth="1"/>
    <col min="2252" max="2256" width="13.28515625" style="1" customWidth="1"/>
    <col min="2257" max="2257" width="14.5703125" style="1" customWidth="1"/>
    <col min="2258" max="2258" width="14.85546875" style="1" customWidth="1"/>
    <col min="2259" max="2259" width="13.7109375" style="1" bestFit="1" customWidth="1"/>
    <col min="2260" max="2260" width="15.7109375" style="1" bestFit="1" customWidth="1"/>
    <col min="2261" max="2261" width="10.5703125" style="1" customWidth="1"/>
    <col min="2262" max="2262" width="8" style="1" customWidth="1"/>
    <col min="2263" max="2503" width="9.140625" style="1"/>
    <col min="2504" max="2504" width="3.85546875" style="1" customWidth="1"/>
    <col min="2505" max="2505" width="19.85546875" style="1" customWidth="1"/>
    <col min="2506" max="2506" width="6.5703125" style="1" customWidth="1"/>
    <col min="2507" max="2507" width="7.5703125" style="1" bestFit="1" customWidth="1"/>
    <col min="2508" max="2512" width="13.28515625" style="1" customWidth="1"/>
    <col min="2513" max="2513" width="14.5703125" style="1" customWidth="1"/>
    <col min="2514" max="2514" width="14.85546875" style="1" customWidth="1"/>
    <col min="2515" max="2515" width="13.7109375" style="1" bestFit="1" customWidth="1"/>
    <col min="2516" max="2516" width="15.7109375" style="1" bestFit="1" customWidth="1"/>
    <col min="2517" max="2517" width="10.5703125" style="1" customWidth="1"/>
    <col min="2518" max="2518" width="8" style="1" customWidth="1"/>
    <col min="2519" max="2759" width="9.140625" style="1"/>
    <col min="2760" max="2760" width="3.85546875" style="1" customWidth="1"/>
    <col min="2761" max="2761" width="19.85546875" style="1" customWidth="1"/>
    <col min="2762" max="2762" width="6.5703125" style="1" customWidth="1"/>
    <col min="2763" max="2763" width="7.5703125" style="1" bestFit="1" customWidth="1"/>
    <col min="2764" max="2768" width="13.28515625" style="1" customWidth="1"/>
    <col min="2769" max="2769" width="14.5703125" style="1" customWidth="1"/>
    <col min="2770" max="2770" width="14.85546875" style="1" customWidth="1"/>
    <col min="2771" max="2771" width="13.7109375" style="1" bestFit="1" customWidth="1"/>
    <col min="2772" max="2772" width="15.7109375" style="1" bestFit="1" customWidth="1"/>
    <col min="2773" max="2773" width="10.5703125" style="1" customWidth="1"/>
    <col min="2774" max="2774" width="8" style="1" customWidth="1"/>
    <col min="2775" max="3015" width="9.140625" style="1"/>
    <col min="3016" max="3016" width="3.85546875" style="1" customWidth="1"/>
    <col min="3017" max="3017" width="19.85546875" style="1" customWidth="1"/>
    <col min="3018" max="3018" width="6.5703125" style="1" customWidth="1"/>
    <col min="3019" max="3019" width="7.5703125" style="1" bestFit="1" customWidth="1"/>
    <col min="3020" max="3024" width="13.28515625" style="1" customWidth="1"/>
    <col min="3025" max="3025" width="14.5703125" style="1" customWidth="1"/>
    <col min="3026" max="3026" width="14.85546875" style="1" customWidth="1"/>
    <col min="3027" max="3027" width="13.7109375" style="1" bestFit="1" customWidth="1"/>
    <col min="3028" max="3028" width="15.7109375" style="1" bestFit="1" customWidth="1"/>
    <col min="3029" max="3029" width="10.5703125" style="1" customWidth="1"/>
    <col min="3030" max="3030" width="8" style="1" customWidth="1"/>
    <col min="3031" max="3271" width="9.140625" style="1"/>
    <col min="3272" max="3272" width="3.85546875" style="1" customWidth="1"/>
    <col min="3273" max="3273" width="19.85546875" style="1" customWidth="1"/>
    <col min="3274" max="3274" width="6.5703125" style="1" customWidth="1"/>
    <col min="3275" max="3275" width="7.5703125" style="1" bestFit="1" customWidth="1"/>
    <col min="3276" max="3280" width="13.28515625" style="1" customWidth="1"/>
    <col min="3281" max="3281" width="14.5703125" style="1" customWidth="1"/>
    <col min="3282" max="3282" width="14.85546875" style="1" customWidth="1"/>
    <col min="3283" max="3283" width="13.7109375" style="1" bestFit="1" customWidth="1"/>
    <col min="3284" max="3284" width="15.7109375" style="1" bestFit="1" customWidth="1"/>
    <col min="3285" max="3285" width="10.5703125" style="1" customWidth="1"/>
    <col min="3286" max="3286" width="8" style="1" customWidth="1"/>
    <col min="3287" max="3527" width="9.140625" style="1"/>
    <col min="3528" max="3528" width="3.85546875" style="1" customWidth="1"/>
    <col min="3529" max="3529" width="19.85546875" style="1" customWidth="1"/>
    <col min="3530" max="3530" width="6.5703125" style="1" customWidth="1"/>
    <col min="3531" max="3531" width="7.5703125" style="1" bestFit="1" customWidth="1"/>
    <col min="3532" max="3536" width="13.28515625" style="1" customWidth="1"/>
    <col min="3537" max="3537" width="14.5703125" style="1" customWidth="1"/>
    <col min="3538" max="3538" width="14.85546875" style="1" customWidth="1"/>
    <col min="3539" max="3539" width="13.7109375" style="1" bestFit="1" customWidth="1"/>
    <col min="3540" max="3540" width="15.7109375" style="1" bestFit="1" customWidth="1"/>
    <col min="3541" max="3541" width="10.5703125" style="1" customWidth="1"/>
    <col min="3542" max="3542" width="8" style="1" customWidth="1"/>
    <col min="3543" max="3783" width="9.140625" style="1"/>
    <col min="3784" max="3784" width="3.85546875" style="1" customWidth="1"/>
    <col min="3785" max="3785" width="19.85546875" style="1" customWidth="1"/>
    <col min="3786" max="3786" width="6.5703125" style="1" customWidth="1"/>
    <col min="3787" max="3787" width="7.5703125" style="1" bestFit="1" customWidth="1"/>
    <col min="3788" max="3792" width="13.28515625" style="1" customWidth="1"/>
    <col min="3793" max="3793" width="14.5703125" style="1" customWidth="1"/>
    <col min="3794" max="3794" width="14.85546875" style="1" customWidth="1"/>
    <col min="3795" max="3795" width="13.7109375" style="1" bestFit="1" customWidth="1"/>
    <col min="3796" max="3796" width="15.7109375" style="1" bestFit="1" customWidth="1"/>
    <col min="3797" max="3797" width="10.5703125" style="1" customWidth="1"/>
    <col min="3798" max="3798" width="8" style="1" customWidth="1"/>
    <col min="3799" max="4039" width="9.140625" style="1"/>
    <col min="4040" max="4040" width="3.85546875" style="1" customWidth="1"/>
    <col min="4041" max="4041" width="19.85546875" style="1" customWidth="1"/>
    <col min="4042" max="4042" width="6.5703125" style="1" customWidth="1"/>
    <col min="4043" max="4043" width="7.5703125" style="1" bestFit="1" customWidth="1"/>
    <col min="4044" max="4048" width="13.28515625" style="1" customWidth="1"/>
    <col min="4049" max="4049" width="14.5703125" style="1" customWidth="1"/>
    <col min="4050" max="4050" width="14.85546875" style="1" customWidth="1"/>
    <col min="4051" max="4051" width="13.7109375" style="1" bestFit="1" customWidth="1"/>
    <col min="4052" max="4052" width="15.7109375" style="1" bestFit="1" customWidth="1"/>
    <col min="4053" max="4053" width="10.5703125" style="1" customWidth="1"/>
    <col min="4054" max="4054" width="8" style="1" customWidth="1"/>
    <col min="4055" max="4295" width="9.140625" style="1"/>
    <col min="4296" max="4296" width="3.85546875" style="1" customWidth="1"/>
    <col min="4297" max="4297" width="19.85546875" style="1" customWidth="1"/>
    <col min="4298" max="4298" width="6.5703125" style="1" customWidth="1"/>
    <col min="4299" max="4299" width="7.5703125" style="1" bestFit="1" customWidth="1"/>
    <col min="4300" max="4304" width="13.28515625" style="1" customWidth="1"/>
    <col min="4305" max="4305" width="14.5703125" style="1" customWidth="1"/>
    <col min="4306" max="4306" width="14.85546875" style="1" customWidth="1"/>
    <col min="4307" max="4307" width="13.7109375" style="1" bestFit="1" customWidth="1"/>
    <col min="4308" max="4308" width="15.7109375" style="1" bestFit="1" customWidth="1"/>
    <col min="4309" max="4309" width="10.5703125" style="1" customWidth="1"/>
    <col min="4310" max="4310" width="8" style="1" customWidth="1"/>
    <col min="4311" max="4551" width="9.140625" style="1"/>
    <col min="4552" max="4552" width="3.85546875" style="1" customWidth="1"/>
    <col min="4553" max="4553" width="19.85546875" style="1" customWidth="1"/>
    <col min="4554" max="4554" width="6.5703125" style="1" customWidth="1"/>
    <col min="4555" max="4555" width="7.5703125" style="1" bestFit="1" customWidth="1"/>
    <col min="4556" max="4560" width="13.28515625" style="1" customWidth="1"/>
    <col min="4561" max="4561" width="14.5703125" style="1" customWidth="1"/>
    <col min="4562" max="4562" width="14.85546875" style="1" customWidth="1"/>
    <col min="4563" max="4563" width="13.7109375" style="1" bestFit="1" customWidth="1"/>
    <col min="4564" max="4564" width="15.7109375" style="1" bestFit="1" customWidth="1"/>
    <col min="4565" max="4565" width="10.5703125" style="1" customWidth="1"/>
    <col min="4566" max="4566" width="8" style="1" customWidth="1"/>
    <col min="4567" max="4807" width="9.140625" style="1"/>
    <col min="4808" max="4808" width="3.85546875" style="1" customWidth="1"/>
    <col min="4809" max="4809" width="19.85546875" style="1" customWidth="1"/>
    <col min="4810" max="4810" width="6.5703125" style="1" customWidth="1"/>
    <col min="4811" max="4811" width="7.5703125" style="1" bestFit="1" customWidth="1"/>
    <col min="4812" max="4816" width="13.28515625" style="1" customWidth="1"/>
    <col min="4817" max="4817" width="14.5703125" style="1" customWidth="1"/>
    <col min="4818" max="4818" width="14.85546875" style="1" customWidth="1"/>
    <col min="4819" max="4819" width="13.7109375" style="1" bestFit="1" customWidth="1"/>
    <col min="4820" max="4820" width="15.7109375" style="1" bestFit="1" customWidth="1"/>
    <col min="4821" max="4821" width="10.5703125" style="1" customWidth="1"/>
    <col min="4822" max="4822" width="8" style="1" customWidth="1"/>
    <col min="4823" max="5063" width="9.140625" style="1"/>
    <col min="5064" max="5064" width="3.85546875" style="1" customWidth="1"/>
    <col min="5065" max="5065" width="19.85546875" style="1" customWidth="1"/>
    <col min="5066" max="5066" width="6.5703125" style="1" customWidth="1"/>
    <col min="5067" max="5067" width="7.5703125" style="1" bestFit="1" customWidth="1"/>
    <col min="5068" max="5072" width="13.28515625" style="1" customWidth="1"/>
    <col min="5073" max="5073" width="14.5703125" style="1" customWidth="1"/>
    <col min="5074" max="5074" width="14.85546875" style="1" customWidth="1"/>
    <col min="5075" max="5075" width="13.7109375" style="1" bestFit="1" customWidth="1"/>
    <col min="5076" max="5076" width="15.7109375" style="1" bestFit="1" customWidth="1"/>
    <col min="5077" max="5077" width="10.5703125" style="1" customWidth="1"/>
    <col min="5078" max="5078" width="8" style="1" customWidth="1"/>
    <col min="5079" max="5319" width="9.140625" style="1"/>
    <col min="5320" max="5320" width="3.85546875" style="1" customWidth="1"/>
    <col min="5321" max="5321" width="19.85546875" style="1" customWidth="1"/>
    <col min="5322" max="5322" width="6.5703125" style="1" customWidth="1"/>
    <col min="5323" max="5323" width="7.5703125" style="1" bestFit="1" customWidth="1"/>
    <col min="5324" max="5328" width="13.28515625" style="1" customWidth="1"/>
    <col min="5329" max="5329" width="14.5703125" style="1" customWidth="1"/>
    <col min="5330" max="5330" width="14.85546875" style="1" customWidth="1"/>
    <col min="5331" max="5331" width="13.7109375" style="1" bestFit="1" customWidth="1"/>
    <col min="5332" max="5332" width="15.7109375" style="1" bestFit="1" customWidth="1"/>
    <col min="5333" max="5333" width="10.5703125" style="1" customWidth="1"/>
    <col min="5334" max="5334" width="8" style="1" customWidth="1"/>
    <col min="5335" max="5575" width="9.140625" style="1"/>
    <col min="5576" max="5576" width="3.85546875" style="1" customWidth="1"/>
    <col min="5577" max="5577" width="19.85546875" style="1" customWidth="1"/>
    <col min="5578" max="5578" width="6.5703125" style="1" customWidth="1"/>
    <col min="5579" max="5579" width="7.5703125" style="1" bestFit="1" customWidth="1"/>
    <col min="5580" max="5584" width="13.28515625" style="1" customWidth="1"/>
    <col min="5585" max="5585" width="14.5703125" style="1" customWidth="1"/>
    <col min="5586" max="5586" width="14.85546875" style="1" customWidth="1"/>
    <col min="5587" max="5587" width="13.7109375" style="1" bestFit="1" customWidth="1"/>
    <col min="5588" max="5588" width="15.7109375" style="1" bestFit="1" customWidth="1"/>
    <col min="5589" max="5589" width="10.5703125" style="1" customWidth="1"/>
    <col min="5590" max="5590" width="8" style="1" customWidth="1"/>
    <col min="5591" max="5831" width="9.140625" style="1"/>
    <col min="5832" max="5832" width="3.85546875" style="1" customWidth="1"/>
    <col min="5833" max="5833" width="19.85546875" style="1" customWidth="1"/>
    <col min="5834" max="5834" width="6.5703125" style="1" customWidth="1"/>
    <col min="5835" max="5835" width="7.5703125" style="1" bestFit="1" customWidth="1"/>
    <col min="5836" max="5840" width="13.28515625" style="1" customWidth="1"/>
    <col min="5841" max="5841" width="14.5703125" style="1" customWidth="1"/>
    <col min="5842" max="5842" width="14.85546875" style="1" customWidth="1"/>
    <col min="5843" max="5843" width="13.7109375" style="1" bestFit="1" customWidth="1"/>
    <col min="5844" max="5844" width="15.7109375" style="1" bestFit="1" customWidth="1"/>
    <col min="5845" max="5845" width="10.5703125" style="1" customWidth="1"/>
    <col min="5846" max="5846" width="8" style="1" customWidth="1"/>
    <col min="5847" max="6087" width="9.140625" style="1"/>
    <col min="6088" max="6088" width="3.85546875" style="1" customWidth="1"/>
    <col min="6089" max="6089" width="19.85546875" style="1" customWidth="1"/>
    <col min="6090" max="6090" width="6.5703125" style="1" customWidth="1"/>
    <col min="6091" max="6091" width="7.5703125" style="1" bestFit="1" customWidth="1"/>
    <col min="6092" max="6096" width="13.28515625" style="1" customWidth="1"/>
    <col min="6097" max="6097" width="14.5703125" style="1" customWidth="1"/>
    <col min="6098" max="6098" width="14.85546875" style="1" customWidth="1"/>
    <col min="6099" max="6099" width="13.7109375" style="1" bestFit="1" customWidth="1"/>
    <col min="6100" max="6100" width="15.7109375" style="1" bestFit="1" customWidth="1"/>
    <col min="6101" max="6101" width="10.5703125" style="1" customWidth="1"/>
    <col min="6102" max="6102" width="8" style="1" customWidth="1"/>
    <col min="6103" max="6343" width="9.140625" style="1"/>
    <col min="6344" max="6344" width="3.85546875" style="1" customWidth="1"/>
    <col min="6345" max="6345" width="19.85546875" style="1" customWidth="1"/>
    <col min="6346" max="6346" width="6.5703125" style="1" customWidth="1"/>
    <col min="6347" max="6347" width="7.5703125" style="1" bestFit="1" customWidth="1"/>
    <col min="6348" max="6352" width="13.28515625" style="1" customWidth="1"/>
    <col min="6353" max="6353" width="14.5703125" style="1" customWidth="1"/>
    <col min="6354" max="6354" width="14.85546875" style="1" customWidth="1"/>
    <col min="6355" max="6355" width="13.7109375" style="1" bestFit="1" customWidth="1"/>
    <col min="6356" max="6356" width="15.7109375" style="1" bestFit="1" customWidth="1"/>
    <col min="6357" max="6357" width="10.5703125" style="1" customWidth="1"/>
    <col min="6358" max="6358" width="8" style="1" customWidth="1"/>
    <col min="6359" max="6599" width="9.140625" style="1"/>
    <col min="6600" max="6600" width="3.85546875" style="1" customWidth="1"/>
    <col min="6601" max="6601" width="19.85546875" style="1" customWidth="1"/>
    <col min="6602" max="6602" width="6.5703125" style="1" customWidth="1"/>
    <col min="6603" max="6603" width="7.5703125" style="1" bestFit="1" customWidth="1"/>
    <col min="6604" max="6608" width="13.28515625" style="1" customWidth="1"/>
    <col min="6609" max="6609" width="14.5703125" style="1" customWidth="1"/>
    <col min="6610" max="6610" width="14.85546875" style="1" customWidth="1"/>
    <col min="6611" max="6611" width="13.7109375" style="1" bestFit="1" customWidth="1"/>
    <col min="6612" max="6612" width="15.7109375" style="1" bestFit="1" customWidth="1"/>
    <col min="6613" max="6613" width="10.5703125" style="1" customWidth="1"/>
    <col min="6614" max="6614" width="8" style="1" customWidth="1"/>
    <col min="6615" max="6855" width="9.140625" style="1"/>
    <col min="6856" max="6856" width="3.85546875" style="1" customWidth="1"/>
    <col min="6857" max="6857" width="19.85546875" style="1" customWidth="1"/>
    <col min="6858" max="6858" width="6.5703125" style="1" customWidth="1"/>
    <col min="6859" max="6859" width="7.5703125" style="1" bestFit="1" customWidth="1"/>
    <col min="6860" max="6864" width="13.28515625" style="1" customWidth="1"/>
    <col min="6865" max="6865" width="14.5703125" style="1" customWidth="1"/>
    <col min="6866" max="6866" width="14.85546875" style="1" customWidth="1"/>
    <col min="6867" max="6867" width="13.7109375" style="1" bestFit="1" customWidth="1"/>
    <col min="6868" max="6868" width="15.7109375" style="1" bestFit="1" customWidth="1"/>
    <col min="6869" max="6869" width="10.5703125" style="1" customWidth="1"/>
    <col min="6870" max="6870" width="8" style="1" customWidth="1"/>
    <col min="6871" max="7111" width="9.140625" style="1"/>
    <col min="7112" max="7112" width="3.85546875" style="1" customWidth="1"/>
    <col min="7113" max="7113" width="19.85546875" style="1" customWidth="1"/>
    <col min="7114" max="7114" width="6.5703125" style="1" customWidth="1"/>
    <col min="7115" max="7115" width="7.5703125" style="1" bestFit="1" customWidth="1"/>
    <col min="7116" max="7120" width="13.28515625" style="1" customWidth="1"/>
    <col min="7121" max="7121" width="14.5703125" style="1" customWidth="1"/>
    <col min="7122" max="7122" width="14.85546875" style="1" customWidth="1"/>
    <col min="7123" max="7123" width="13.7109375" style="1" bestFit="1" customWidth="1"/>
    <col min="7124" max="7124" width="15.7109375" style="1" bestFit="1" customWidth="1"/>
    <col min="7125" max="7125" width="10.5703125" style="1" customWidth="1"/>
    <col min="7126" max="7126" width="8" style="1" customWidth="1"/>
    <col min="7127" max="7367" width="9.140625" style="1"/>
    <col min="7368" max="7368" width="3.85546875" style="1" customWidth="1"/>
    <col min="7369" max="7369" width="19.85546875" style="1" customWidth="1"/>
    <col min="7370" max="7370" width="6.5703125" style="1" customWidth="1"/>
    <col min="7371" max="7371" width="7.5703125" style="1" bestFit="1" customWidth="1"/>
    <col min="7372" max="7376" width="13.28515625" style="1" customWidth="1"/>
    <col min="7377" max="7377" width="14.5703125" style="1" customWidth="1"/>
    <col min="7378" max="7378" width="14.85546875" style="1" customWidth="1"/>
    <col min="7379" max="7379" width="13.7109375" style="1" bestFit="1" customWidth="1"/>
    <col min="7380" max="7380" width="15.7109375" style="1" bestFit="1" customWidth="1"/>
    <col min="7381" max="7381" width="10.5703125" style="1" customWidth="1"/>
    <col min="7382" max="7382" width="8" style="1" customWidth="1"/>
    <col min="7383" max="7623" width="9.140625" style="1"/>
    <col min="7624" max="7624" width="3.85546875" style="1" customWidth="1"/>
    <col min="7625" max="7625" width="19.85546875" style="1" customWidth="1"/>
    <col min="7626" max="7626" width="6.5703125" style="1" customWidth="1"/>
    <col min="7627" max="7627" width="7.5703125" style="1" bestFit="1" customWidth="1"/>
    <col min="7628" max="7632" width="13.28515625" style="1" customWidth="1"/>
    <col min="7633" max="7633" width="14.5703125" style="1" customWidth="1"/>
    <col min="7634" max="7634" width="14.85546875" style="1" customWidth="1"/>
    <col min="7635" max="7635" width="13.7109375" style="1" bestFit="1" customWidth="1"/>
    <col min="7636" max="7636" width="15.7109375" style="1" bestFit="1" customWidth="1"/>
    <col min="7637" max="7637" width="10.5703125" style="1" customWidth="1"/>
    <col min="7638" max="7638" width="8" style="1" customWidth="1"/>
    <col min="7639" max="7879" width="9.140625" style="1"/>
    <col min="7880" max="7880" width="3.85546875" style="1" customWidth="1"/>
    <col min="7881" max="7881" width="19.85546875" style="1" customWidth="1"/>
    <col min="7882" max="7882" width="6.5703125" style="1" customWidth="1"/>
    <col min="7883" max="7883" width="7.5703125" style="1" bestFit="1" customWidth="1"/>
    <col min="7884" max="7888" width="13.28515625" style="1" customWidth="1"/>
    <col min="7889" max="7889" width="14.5703125" style="1" customWidth="1"/>
    <col min="7890" max="7890" width="14.85546875" style="1" customWidth="1"/>
    <col min="7891" max="7891" width="13.7109375" style="1" bestFit="1" customWidth="1"/>
    <col min="7892" max="7892" width="15.7109375" style="1" bestFit="1" customWidth="1"/>
    <col min="7893" max="7893" width="10.5703125" style="1" customWidth="1"/>
    <col min="7894" max="7894" width="8" style="1" customWidth="1"/>
    <col min="7895" max="8135" width="9.140625" style="1"/>
    <col min="8136" max="8136" width="3.85546875" style="1" customWidth="1"/>
    <col min="8137" max="8137" width="19.85546875" style="1" customWidth="1"/>
    <col min="8138" max="8138" width="6.5703125" style="1" customWidth="1"/>
    <col min="8139" max="8139" width="7.5703125" style="1" bestFit="1" customWidth="1"/>
    <col min="8140" max="8144" width="13.28515625" style="1" customWidth="1"/>
    <col min="8145" max="8145" width="14.5703125" style="1" customWidth="1"/>
    <col min="8146" max="8146" width="14.85546875" style="1" customWidth="1"/>
    <col min="8147" max="8147" width="13.7109375" style="1" bestFit="1" customWidth="1"/>
    <col min="8148" max="8148" width="15.7109375" style="1" bestFit="1" customWidth="1"/>
    <col min="8149" max="8149" width="10.5703125" style="1" customWidth="1"/>
    <col min="8150" max="8150" width="8" style="1" customWidth="1"/>
    <col min="8151" max="8391" width="9.140625" style="1"/>
    <col min="8392" max="8392" width="3.85546875" style="1" customWidth="1"/>
    <col min="8393" max="8393" width="19.85546875" style="1" customWidth="1"/>
    <col min="8394" max="8394" width="6.5703125" style="1" customWidth="1"/>
    <col min="8395" max="8395" width="7.5703125" style="1" bestFit="1" customWidth="1"/>
    <col min="8396" max="8400" width="13.28515625" style="1" customWidth="1"/>
    <col min="8401" max="8401" width="14.5703125" style="1" customWidth="1"/>
    <col min="8402" max="8402" width="14.85546875" style="1" customWidth="1"/>
    <col min="8403" max="8403" width="13.7109375" style="1" bestFit="1" customWidth="1"/>
    <col min="8404" max="8404" width="15.7109375" style="1" bestFit="1" customWidth="1"/>
    <col min="8405" max="8405" width="10.5703125" style="1" customWidth="1"/>
    <col min="8406" max="8406" width="8" style="1" customWidth="1"/>
    <col min="8407" max="8647" width="9.140625" style="1"/>
    <col min="8648" max="8648" width="3.85546875" style="1" customWidth="1"/>
    <col min="8649" max="8649" width="19.85546875" style="1" customWidth="1"/>
    <col min="8650" max="8650" width="6.5703125" style="1" customWidth="1"/>
    <col min="8651" max="8651" width="7.5703125" style="1" bestFit="1" customWidth="1"/>
    <col min="8652" max="8656" width="13.28515625" style="1" customWidth="1"/>
    <col min="8657" max="8657" width="14.5703125" style="1" customWidth="1"/>
    <col min="8658" max="8658" width="14.85546875" style="1" customWidth="1"/>
    <col min="8659" max="8659" width="13.7109375" style="1" bestFit="1" customWidth="1"/>
    <col min="8660" max="8660" width="15.7109375" style="1" bestFit="1" customWidth="1"/>
    <col min="8661" max="8661" width="10.5703125" style="1" customWidth="1"/>
    <col min="8662" max="8662" width="8" style="1" customWidth="1"/>
    <col min="8663" max="8903" width="9.140625" style="1"/>
    <col min="8904" max="8904" width="3.85546875" style="1" customWidth="1"/>
    <col min="8905" max="8905" width="19.85546875" style="1" customWidth="1"/>
    <col min="8906" max="8906" width="6.5703125" style="1" customWidth="1"/>
    <col min="8907" max="8907" width="7.5703125" style="1" bestFit="1" customWidth="1"/>
    <col min="8908" max="8912" width="13.28515625" style="1" customWidth="1"/>
    <col min="8913" max="8913" width="14.5703125" style="1" customWidth="1"/>
    <col min="8914" max="8914" width="14.85546875" style="1" customWidth="1"/>
    <col min="8915" max="8915" width="13.7109375" style="1" bestFit="1" customWidth="1"/>
    <col min="8916" max="8916" width="15.7109375" style="1" bestFit="1" customWidth="1"/>
    <col min="8917" max="8917" width="10.5703125" style="1" customWidth="1"/>
    <col min="8918" max="8918" width="8" style="1" customWidth="1"/>
    <col min="8919" max="9159" width="9.140625" style="1"/>
    <col min="9160" max="9160" width="3.85546875" style="1" customWidth="1"/>
    <col min="9161" max="9161" width="19.85546875" style="1" customWidth="1"/>
    <col min="9162" max="9162" width="6.5703125" style="1" customWidth="1"/>
    <col min="9163" max="9163" width="7.5703125" style="1" bestFit="1" customWidth="1"/>
    <col min="9164" max="9168" width="13.28515625" style="1" customWidth="1"/>
    <col min="9169" max="9169" width="14.5703125" style="1" customWidth="1"/>
    <col min="9170" max="9170" width="14.85546875" style="1" customWidth="1"/>
    <col min="9171" max="9171" width="13.7109375" style="1" bestFit="1" customWidth="1"/>
    <col min="9172" max="9172" width="15.7109375" style="1" bestFit="1" customWidth="1"/>
    <col min="9173" max="9173" width="10.5703125" style="1" customWidth="1"/>
    <col min="9174" max="9174" width="8" style="1" customWidth="1"/>
    <col min="9175" max="9415" width="9.140625" style="1"/>
    <col min="9416" max="9416" width="3.85546875" style="1" customWidth="1"/>
    <col min="9417" max="9417" width="19.85546875" style="1" customWidth="1"/>
    <col min="9418" max="9418" width="6.5703125" style="1" customWidth="1"/>
    <col min="9419" max="9419" width="7.5703125" style="1" bestFit="1" customWidth="1"/>
    <col min="9420" max="9424" width="13.28515625" style="1" customWidth="1"/>
    <col min="9425" max="9425" width="14.5703125" style="1" customWidth="1"/>
    <col min="9426" max="9426" width="14.85546875" style="1" customWidth="1"/>
    <col min="9427" max="9427" width="13.7109375" style="1" bestFit="1" customWidth="1"/>
    <col min="9428" max="9428" width="15.7109375" style="1" bestFit="1" customWidth="1"/>
    <col min="9429" max="9429" width="10.5703125" style="1" customWidth="1"/>
    <col min="9430" max="9430" width="8" style="1" customWidth="1"/>
    <col min="9431" max="9671" width="9.140625" style="1"/>
    <col min="9672" max="9672" width="3.85546875" style="1" customWidth="1"/>
    <col min="9673" max="9673" width="19.85546875" style="1" customWidth="1"/>
    <col min="9674" max="9674" width="6.5703125" style="1" customWidth="1"/>
    <col min="9675" max="9675" width="7.5703125" style="1" bestFit="1" customWidth="1"/>
    <col min="9676" max="9680" width="13.28515625" style="1" customWidth="1"/>
    <col min="9681" max="9681" width="14.5703125" style="1" customWidth="1"/>
    <col min="9682" max="9682" width="14.85546875" style="1" customWidth="1"/>
    <col min="9683" max="9683" width="13.7109375" style="1" bestFit="1" customWidth="1"/>
    <col min="9684" max="9684" width="15.7109375" style="1" bestFit="1" customWidth="1"/>
    <col min="9685" max="9685" width="10.5703125" style="1" customWidth="1"/>
    <col min="9686" max="9686" width="8" style="1" customWidth="1"/>
    <col min="9687" max="9927" width="9.140625" style="1"/>
    <col min="9928" max="9928" width="3.85546875" style="1" customWidth="1"/>
    <col min="9929" max="9929" width="19.85546875" style="1" customWidth="1"/>
    <col min="9930" max="9930" width="6.5703125" style="1" customWidth="1"/>
    <col min="9931" max="9931" width="7.5703125" style="1" bestFit="1" customWidth="1"/>
    <col min="9932" max="9936" width="13.28515625" style="1" customWidth="1"/>
    <col min="9937" max="9937" width="14.5703125" style="1" customWidth="1"/>
    <col min="9938" max="9938" width="14.85546875" style="1" customWidth="1"/>
    <col min="9939" max="9939" width="13.7109375" style="1" bestFit="1" customWidth="1"/>
    <col min="9940" max="9940" width="15.7109375" style="1" bestFit="1" customWidth="1"/>
    <col min="9941" max="9941" width="10.5703125" style="1" customWidth="1"/>
    <col min="9942" max="9942" width="8" style="1" customWidth="1"/>
    <col min="9943" max="10183" width="9.140625" style="1"/>
    <col min="10184" max="10184" width="3.85546875" style="1" customWidth="1"/>
    <col min="10185" max="10185" width="19.85546875" style="1" customWidth="1"/>
    <col min="10186" max="10186" width="6.5703125" style="1" customWidth="1"/>
    <col min="10187" max="10187" width="7.5703125" style="1" bestFit="1" customWidth="1"/>
    <col min="10188" max="10192" width="13.28515625" style="1" customWidth="1"/>
    <col min="10193" max="10193" width="14.5703125" style="1" customWidth="1"/>
    <col min="10194" max="10194" width="14.85546875" style="1" customWidth="1"/>
    <col min="10195" max="10195" width="13.7109375" style="1" bestFit="1" customWidth="1"/>
    <col min="10196" max="10196" width="15.7109375" style="1" bestFit="1" customWidth="1"/>
    <col min="10197" max="10197" width="10.5703125" style="1" customWidth="1"/>
    <col min="10198" max="10198" width="8" style="1" customWidth="1"/>
    <col min="10199" max="10439" width="9.140625" style="1"/>
    <col min="10440" max="10440" width="3.85546875" style="1" customWidth="1"/>
    <col min="10441" max="10441" width="19.85546875" style="1" customWidth="1"/>
    <col min="10442" max="10442" width="6.5703125" style="1" customWidth="1"/>
    <col min="10443" max="10443" width="7.5703125" style="1" bestFit="1" customWidth="1"/>
    <col min="10444" max="10448" width="13.28515625" style="1" customWidth="1"/>
    <col min="10449" max="10449" width="14.5703125" style="1" customWidth="1"/>
    <col min="10450" max="10450" width="14.85546875" style="1" customWidth="1"/>
    <col min="10451" max="10451" width="13.7109375" style="1" bestFit="1" customWidth="1"/>
    <col min="10452" max="10452" width="15.7109375" style="1" bestFit="1" customWidth="1"/>
    <col min="10453" max="10453" width="10.5703125" style="1" customWidth="1"/>
    <col min="10454" max="10454" width="8" style="1" customWidth="1"/>
    <col min="10455" max="10695" width="9.140625" style="1"/>
    <col min="10696" max="10696" width="3.85546875" style="1" customWidth="1"/>
    <col min="10697" max="10697" width="19.85546875" style="1" customWidth="1"/>
    <col min="10698" max="10698" width="6.5703125" style="1" customWidth="1"/>
    <col min="10699" max="10699" width="7.5703125" style="1" bestFit="1" customWidth="1"/>
    <col min="10700" max="10704" width="13.28515625" style="1" customWidth="1"/>
    <col min="10705" max="10705" width="14.5703125" style="1" customWidth="1"/>
    <col min="10706" max="10706" width="14.85546875" style="1" customWidth="1"/>
    <col min="10707" max="10707" width="13.7109375" style="1" bestFit="1" customWidth="1"/>
    <col min="10708" max="10708" width="15.7109375" style="1" bestFit="1" customWidth="1"/>
    <col min="10709" max="10709" width="10.5703125" style="1" customWidth="1"/>
    <col min="10710" max="10710" width="8" style="1" customWidth="1"/>
    <col min="10711" max="10951" width="9.140625" style="1"/>
    <col min="10952" max="10952" width="3.85546875" style="1" customWidth="1"/>
    <col min="10953" max="10953" width="19.85546875" style="1" customWidth="1"/>
    <col min="10954" max="10954" width="6.5703125" style="1" customWidth="1"/>
    <col min="10955" max="10955" width="7.5703125" style="1" bestFit="1" customWidth="1"/>
    <col min="10956" max="10960" width="13.28515625" style="1" customWidth="1"/>
    <col min="10961" max="10961" width="14.5703125" style="1" customWidth="1"/>
    <col min="10962" max="10962" width="14.85546875" style="1" customWidth="1"/>
    <col min="10963" max="10963" width="13.7109375" style="1" bestFit="1" customWidth="1"/>
    <col min="10964" max="10964" width="15.7109375" style="1" bestFit="1" customWidth="1"/>
    <col min="10965" max="10965" width="10.5703125" style="1" customWidth="1"/>
    <col min="10966" max="10966" width="8" style="1" customWidth="1"/>
    <col min="10967" max="11207" width="9.140625" style="1"/>
    <col min="11208" max="11208" width="3.85546875" style="1" customWidth="1"/>
    <col min="11209" max="11209" width="19.85546875" style="1" customWidth="1"/>
    <col min="11210" max="11210" width="6.5703125" style="1" customWidth="1"/>
    <col min="11211" max="11211" width="7.5703125" style="1" bestFit="1" customWidth="1"/>
    <col min="11212" max="11216" width="13.28515625" style="1" customWidth="1"/>
    <col min="11217" max="11217" width="14.5703125" style="1" customWidth="1"/>
    <col min="11218" max="11218" width="14.85546875" style="1" customWidth="1"/>
    <col min="11219" max="11219" width="13.7109375" style="1" bestFit="1" customWidth="1"/>
    <col min="11220" max="11220" width="15.7109375" style="1" bestFit="1" customWidth="1"/>
    <col min="11221" max="11221" width="10.5703125" style="1" customWidth="1"/>
    <col min="11222" max="11222" width="8" style="1" customWidth="1"/>
    <col min="11223" max="11463" width="9.140625" style="1"/>
    <col min="11464" max="11464" width="3.85546875" style="1" customWidth="1"/>
    <col min="11465" max="11465" width="19.85546875" style="1" customWidth="1"/>
    <col min="11466" max="11466" width="6.5703125" style="1" customWidth="1"/>
    <col min="11467" max="11467" width="7.5703125" style="1" bestFit="1" customWidth="1"/>
    <col min="11468" max="11472" width="13.28515625" style="1" customWidth="1"/>
    <col min="11473" max="11473" width="14.5703125" style="1" customWidth="1"/>
    <col min="11474" max="11474" width="14.85546875" style="1" customWidth="1"/>
    <col min="11475" max="11475" width="13.7109375" style="1" bestFit="1" customWidth="1"/>
    <col min="11476" max="11476" width="15.7109375" style="1" bestFit="1" customWidth="1"/>
    <col min="11477" max="11477" width="10.5703125" style="1" customWidth="1"/>
    <col min="11478" max="11478" width="8" style="1" customWidth="1"/>
    <col min="11479" max="11719" width="9.140625" style="1"/>
    <col min="11720" max="11720" width="3.85546875" style="1" customWidth="1"/>
    <col min="11721" max="11721" width="19.85546875" style="1" customWidth="1"/>
    <col min="11722" max="11722" width="6.5703125" style="1" customWidth="1"/>
    <col min="11723" max="11723" width="7.5703125" style="1" bestFit="1" customWidth="1"/>
    <col min="11724" max="11728" width="13.28515625" style="1" customWidth="1"/>
    <col min="11729" max="11729" width="14.5703125" style="1" customWidth="1"/>
    <col min="11730" max="11730" width="14.85546875" style="1" customWidth="1"/>
    <col min="11731" max="11731" width="13.7109375" style="1" bestFit="1" customWidth="1"/>
    <col min="11732" max="11732" width="15.7109375" style="1" bestFit="1" customWidth="1"/>
    <col min="11733" max="11733" width="10.5703125" style="1" customWidth="1"/>
    <col min="11734" max="11734" width="8" style="1" customWidth="1"/>
    <col min="11735" max="11975" width="9.140625" style="1"/>
    <col min="11976" max="11976" width="3.85546875" style="1" customWidth="1"/>
    <col min="11977" max="11977" width="19.85546875" style="1" customWidth="1"/>
    <col min="11978" max="11978" width="6.5703125" style="1" customWidth="1"/>
    <col min="11979" max="11979" width="7.5703125" style="1" bestFit="1" customWidth="1"/>
    <col min="11980" max="11984" width="13.28515625" style="1" customWidth="1"/>
    <col min="11985" max="11985" width="14.5703125" style="1" customWidth="1"/>
    <col min="11986" max="11986" width="14.85546875" style="1" customWidth="1"/>
    <col min="11987" max="11987" width="13.7109375" style="1" bestFit="1" customWidth="1"/>
    <col min="11988" max="11988" width="15.7109375" style="1" bestFit="1" customWidth="1"/>
    <col min="11989" max="11989" width="10.5703125" style="1" customWidth="1"/>
    <col min="11990" max="11990" width="8" style="1" customWidth="1"/>
    <col min="11991" max="12231" width="9.140625" style="1"/>
    <col min="12232" max="12232" width="3.85546875" style="1" customWidth="1"/>
    <col min="12233" max="12233" width="19.85546875" style="1" customWidth="1"/>
    <col min="12234" max="12234" width="6.5703125" style="1" customWidth="1"/>
    <col min="12235" max="12235" width="7.5703125" style="1" bestFit="1" customWidth="1"/>
    <col min="12236" max="12240" width="13.28515625" style="1" customWidth="1"/>
    <col min="12241" max="12241" width="14.5703125" style="1" customWidth="1"/>
    <col min="12242" max="12242" width="14.85546875" style="1" customWidth="1"/>
    <col min="12243" max="12243" width="13.7109375" style="1" bestFit="1" customWidth="1"/>
    <col min="12244" max="12244" width="15.7109375" style="1" bestFit="1" customWidth="1"/>
    <col min="12245" max="12245" width="10.5703125" style="1" customWidth="1"/>
    <col min="12246" max="12246" width="8" style="1" customWidth="1"/>
    <col min="12247" max="12487" width="9.140625" style="1"/>
    <col min="12488" max="12488" width="3.85546875" style="1" customWidth="1"/>
    <col min="12489" max="12489" width="19.85546875" style="1" customWidth="1"/>
    <col min="12490" max="12490" width="6.5703125" style="1" customWidth="1"/>
    <col min="12491" max="12491" width="7.5703125" style="1" bestFit="1" customWidth="1"/>
    <col min="12492" max="12496" width="13.28515625" style="1" customWidth="1"/>
    <col min="12497" max="12497" width="14.5703125" style="1" customWidth="1"/>
    <col min="12498" max="12498" width="14.85546875" style="1" customWidth="1"/>
    <col min="12499" max="12499" width="13.7109375" style="1" bestFit="1" customWidth="1"/>
    <col min="12500" max="12500" width="15.7109375" style="1" bestFit="1" customWidth="1"/>
    <col min="12501" max="12501" width="10.5703125" style="1" customWidth="1"/>
    <col min="12502" max="12502" width="8" style="1" customWidth="1"/>
    <col min="12503" max="12743" width="9.140625" style="1"/>
    <col min="12744" max="12744" width="3.85546875" style="1" customWidth="1"/>
    <col min="12745" max="12745" width="19.85546875" style="1" customWidth="1"/>
    <col min="12746" max="12746" width="6.5703125" style="1" customWidth="1"/>
    <col min="12747" max="12747" width="7.5703125" style="1" bestFit="1" customWidth="1"/>
    <col min="12748" max="12752" width="13.28515625" style="1" customWidth="1"/>
    <col min="12753" max="12753" width="14.5703125" style="1" customWidth="1"/>
    <col min="12754" max="12754" width="14.85546875" style="1" customWidth="1"/>
    <col min="12755" max="12755" width="13.7109375" style="1" bestFit="1" customWidth="1"/>
    <col min="12756" max="12756" width="15.7109375" style="1" bestFit="1" customWidth="1"/>
    <col min="12757" max="12757" width="10.5703125" style="1" customWidth="1"/>
    <col min="12758" max="12758" width="8" style="1" customWidth="1"/>
    <col min="12759" max="12999" width="9.140625" style="1"/>
    <col min="13000" max="13000" width="3.85546875" style="1" customWidth="1"/>
    <col min="13001" max="13001" width="19.85546875" style="1" customWidth="1"/>
    <col min="13002" max="13002" width="6.5703125" style="1" customWidth="1"/>
    <col min="13003" max="13003" width="7.5703125" style="1" bestFit="1" customWidth="1"/>
    <col min="13004" max="13008" width="13.28515625" style="1" customWidth="1"/>
    <col min="13009" max="13009" width="14.5703125" style="1" customWidth="1"/>
    <col min="13010" max="13010" width="14.85546875" style="1" customWidth="1"/>
    <col min="13011" max="13011" width="13.7109375" style="1" bestFit="1" customWidth="1"/>
    <col min="13012" max="13012" width="15.7109375" style="1" bestFit="1" customWidth="1"/>
    <col min="13013" max="13013" width="10.5703125" style="1" customWidth="1"/>
    <col min="13014" max="13014" width="8" style="1" customWidth="1"/>
    <col min="13015" max="13255" width="9.140625" style="1"/>
    <col min="13256" max="13256" width="3.85546875" style="1" customWidth="1"/>
    <col min="13257" max="13257" width="19.85546875" style="1" customWidth="1"/>
    <col min="13258" max="13258" width="6.5703125" style="1" customWidth="1"/>
    <col min="13259" max="13259" width="7.5703125" style="1" bestFit="1" customWidth="1"/>
    <col min="13260" max="13264" width="13.28515625" style="1" customWidth="1"/>
    <col min="13265" max="13265" width="14.5703125" style="1" customWidth="1"/>
    <col min="13266" max="13266" width="14.85546875" style="1" customWidth="1"/>
    <col min="13267" max="13267" width="13.7109375" style="1" bestFit="1" customWidth="1"/>
    <col min="13268" max="13268" width="15.7109375" style="1" bestFit="1" customWidth="1"/>
    <col min="13269" max="13269" width="10.5703125" style="1" customWidth="1"/>
    <col min="13270" max="13270" width="8" style="1" customWidth="1"/>
    <col min="13271" max="13511" width="9.140625" style="1"/>
    <col min="13512" max="13512" width="3.85546875" style="1" customWidth="1"/>
    <col min="13513" max="13513" width="19.85546875" style="1" customWidth="1"/>
    <col min="13514" max="13514" width="6.5703125" style="1" customWidth="1"/>
    <col min="13515" max="13515" width="7.5703125" style="1" bestFit="1" customWidth="1"/>
    <col min="13516" max="13520" width="13.28515625" style="1" customWidth="1"/>
    <col min="13521" max="13521" width="14.5703125" style="1" customWidth="1"/>
    <col min="13522" max="13522" width="14.85546875" style="1" customWidth="1"/>
    <col min="13523" max="13523" width="13.7109375" style="1" bestFit="1" customWidth="1"/>
    <col min="13524" max="13524" width="15.7109375" style="1" bestFit="1" customWidth="1"/>
    <col min="13525" max="13525" width="10.5703125" style="1" customWidth="1"/>
    <col min="13526" max="13526" width="8" style="1" customWidth="1"/>
    <col min="13527" max="13767" width="9.140625" style="1"/>
    <col min="13768" max="13768" width="3.85546875" style="1" customWidth="1"/>
    <col min="13769" max="13769" width="19.85546875" style="1" customWidth="1"/>
    <col min="13770" max="13770" width="6.5703125" style="1" customWidth="1"/>
    <col min="13771" max="13771" width="7.5703125" style="1" bestFit="1" customWidth="1"/>
    <col min="13772" max="13776" width="13.28515625" style="1" customWidth="1"/>
    <col min="13777" max="13777" width="14.5703125" style="1" customWidth="1"/>
    <col min="13778" max="13778" width="14.85546875" style="1" customWidth="1"/>
    <col min="13779" max="13779" width="13.7109375" style="1" bestFit="1" customWidth="1"/>
    <col min="13780" max="13780" width="15.7109375" style="1" bestFit="1" customWidth="1"/>
    <col min="13781" max="13781" width="10.5703125" style="1" customWidth="1"/>
    <col min="13782" max="13782" width="8" style="1" customWidth="1"/>
    <col min="13783" max="14023" width="9.140625" style="1"/>
    <col min="14024" max="14024" width="3.85546875" style="1" customWidth="1"/>
    <col min="14025" max="14025" width="19.85546875" style="1" customWidth="1"/>
    <col min="14026" max="14026" width="6.5703125" style="1" customWidth="1"/>
    <col min="14027" max="14027" width="7.5703125" style="1" bestFit="1" customWidth="1"/>
    <col min="14028" max="14032" width="13.28515625" style="1" customWidth="1"/>
    <col min="14033" max="14033" width="14.5703125" style="1" customWidth="1"/>
    <col min="14034" max="14034" width="14.85546875" style="1" customWidth="1"/>
    <col min="14035" max="14035" width="13.7109375" style="1" bestFit="1" customWidth="1"/>
    <col min="14036" max="14036" width="15.7109375" style="1" bestFit="1" customWidth="1"/>
    <col min="14037" max="14037" width="10.5703125" style="1" customWidth="1"/>
    <col min="14038" max="14038" width="8" style="1" customWidth="1"/>
    <col min="14039" max="14279" width="9.140625" style="1"/>
    <col min="14280" max="14280" width="3.85546875" style="1" customWidth="1"/>
    <col min="14281" max="14281" width="19.85546875" style="1" customWidth="1"/>
    <col min="14282" max="14282" width="6.5703125" style="1" customWidth="1"/>
    <col min="14283" max="14283" width="7.5703125" style="1" bestFit="1" customWidth="1"/>
    <col min="14284" max="14288" width="13.28515625" style="1" customWidth="1"/>
    <col min="14289" max="14289" width="14.5703125" style="1" customWidth="1"/>
    <col min="14290" max="14290" width="14.85546875" style="1" customWidth="1"/>
    <col min="14291" max="14291" width="13.7109375" style="1" bestFit="1" customWidth="1"/>
    <col min="14292" max="14292" width="15.7109375" style="1" bestFit="1" customWidth="1"/>
    <col min="14293" max="14293" width="10.5703125" style="1" customWidth="1"/>
    <col min="14294" max="14294" width="8" style="1" customWidth="1"/>
    <col min="14295" max="14535" width="9.140625" style="1"/>
    <col min="14536" max="14536" width="3.85546875" style="1" customWidth="1"/>
    <col min="14537" max="14537" width="19.85546875" style="1" customWidth="1"/>
    <col min="14538" max="14538" width="6.5703125" style="1" customWidth="1"/>
    <col min="14539" max="14539" width="7.5703125" style="1" bestFit="1" customWidth="1"/>
    <col min="14540" max="14544" width="13.28515625" style="1" customWidth="1"/>
    <col min="14545" max="14545" width="14.5703125" style="1" customWidth="1"/>
    <col min="14546" max="14546" width="14.85546875" style="1" customWidth="1"/>
    <col min="14547" max="14547" width="13.7109375" style="1" bestFit="1" customWidth="1"/>
    <col min="14548" max="14548" width="15.7109375" style="1" bestFit="1" customWidth="1"/>
    <col min="14549" max="14549" width="10.5703125" style="1" customWidth="1"/>
    <col min="14550" max="14550" width="8" style="1" customWidth="1"/>
    <col min="14551" max="14791" width="9.140625" style="1"/>
    <col min="14792" max="14792" width="3.85546875" style="1" customWidth="1"/>
    <col min="14793" max="14793" width="19.85546875" style="1" customWidth="1"/>
    <col min="14794" max="14794" width="6.5703125" style="1" customWidth="1"/>
    <col min="14795" max="14795" width="7.5703125" style="1" bestFit="1" customWidth="1"/>
    <col min="14796" max="14800" width="13.28515625" style="1" customWidth="1"/>
    <col min="14801" max="14801" width="14.5703125" style="1" customWidth="1"/>
    <col min="14802" max="14802" width="14.85546875" style="1" customWidth="1"/>
    <col min="14803" max="14803" width="13.7109375" style="1" bestFit="1" customWidth="1"/>
    <col min="14804" max="14804" width="15.7109375" style="1" bestFit="1" customWidth="1"/>
    <col min="14805" max="14805" width="10.5703125" style="1" customWidth="1"/>
    <col min="14806" max="14806" width="8" style="1" customWidth="1"/>
    <col min="14807" max="15047" width="9.140625" style="1"/>
    <col min="15048" max="15048" width="3.85546875" style="1" customWidth="1"/>
    <col min="15049" max="15049" width="19.85546875" style="1" customWidth="1"/>
    <col min="15050" max="15050" width="6.5703125" style="1" customWidth="1"/>
    <col min="15051" max="15051" width="7.5703125" style="1" bestFit="1" customWidth="1"/>
    <col min="15052" max="15056" width="13.28515625" style="1" customWidth="1"/>
    <col min="15057" max="15057" width="14.5703125" style="1" customWidth="1"/>
    <col min="15058" max="15058" width="14.85546875" style="1" customWidth="1"/>
    <col min="15059" max="15059" width="13.7109375" style="1" bestFit="1" customWidth="1"/>
    <col min="15060" max="15060" width="15.7109375" style="1" bestFit="1" customWidth="1"/>
    <col min="15061" max="15061" width="10.5703125" style="1" customWidth="1"/>
    <col min="15062" max="15062" width="8" style="1" customWidth="1"/>
    <col min="15063" max="15303" width="9.140625" style="1"/>
    <col min="15304" max="15304" width="3.85546875" style="1" customWidth="1"/>
    <col min="15305" max="15305" width="19.85546875" style="1" customWidth="1"/>
    <col min="15306" max="15306" width="6.5703125" style="1" customWidth="1"/>
    <col min="15307" max="15307" width="7.5703125" style="1" bestFit="1" customWidth="1"/>
    <col min="15308" max="15312" width="13.28515625" style="1" customWidth="1"/>
    <col min="15313" max="15313" width="14.5703125" style="1" customWidth="1"/>
    <col min="15314" max="15314" width="14.85546875" style="1" customWidth="1"/>
    <col min="15315" max="15315" width="13.7109375" style="1" bestFit="1" customWidth="1"/>
    <col min="15316" max="15316" width="15.7109375" style="1" bestFit="1" customWidth="1"/>
    <col min="15317" max="15317" width="10.5703125" style="1" customWidth="1"/>
    <col min="15318" max="15318" width="8" style="1" customWidth="1"/>
    <col min="15319" max="15559" width="9.140625" style="1"/>
    <col min="15560" max="15560" width="3.85546875" style="1" customWidth="1"/>
    <col min="15561" max="15561" width="19.85546875" style="1" customWidth="1"/>
    <col min="15562" max="15562" width="6.5703125" style="1" customWidth="1"/>
    <col min="15563" max="15563" width="7.5703125" style="1" bestFit="1" customWidth="1"/>
    <col min="15564" max="15568" width="13.28515625" style="1" customWidth="1"/>
    <col min="15569" max="15569" width="14.5703125" style="1" customWidth="1"/>
    <col min="15570" max="15570" width="14.85546875" style="1" customWidth="1"/>
    <col min="15571" max="15571" width="13.7109375" style="1" bestFit="1" customWidth="1"/>
    <col min="15572" max="15572" width="15.7109375" style="1" bestFit="1" customWidth="1"/>
    <col min="15573" max="15573" width="10.5703125" style="1" customWidth="1"/>
    <col min="15574" max="15574" width="8" style="1" customWidth="1"/>
    <col min="15575" max="15815" width="9.140625" style="1"/>
    <col min="15816" max="15816" width="3.85546875" style="1" customWidth="1"/>
    <col min="15817" max="15817" width="19.85546875" style="1" customWidth="1"/>
    <col min="15818" max="15818" width="6.5703125" style="1" customWidth="1"/>
    <col min="15819" max="15819" width="7.5703125" style="1" bestFit="1" customWidth="1"/>
    <col min="15820" max="15824" width="13.28515625" style="1" customWidth="1"/>
    <col min="15825" max="15825" width="14.5703125" style="1" customWidth="1"/>
    <col min="15826" max="15826" width="14.85546875" style="1" customWidth="1"/>
    <col min="15827" max="15827" width="13.7109375" style="1" bestFit="1" customWidth="1"/>
    <col min="15828" max="15828" width="15.7109375" style="1" bestFit="1" customWidth="1"/>
    <col min="15829" max="15829" width="10.5703125" style="1" customWidth="1"/>
    <col min="15830" max="15830" width="8" style="1" customWidth="1"/>
    <col min="15831" max="16071" width="9.140625" style="1"/>
    <col min="16072" max="16072" width="3.85546875" style="1" customWidth="1"/>
    <col min="16073" max="16073" width="19.85546875" style="1" customWidth="1"/>
    <col min="16074" max="16074" width="6.5703125" style="1" customWidth="1"/>
    <col min="16075" max="16075" width="7.5703125" style="1" bestFit="1" customWidth="1"/>
    <col min="16076" max="16080" width="13.28515625" style="1" customWidth="1"/>
    <col min="16081" max="16081" width="14.5703125" style="1" customWidth="1"/>
    <col min="16082" max="16082" width="14.85546875" style="1" customWidth="1"/>
    <col min="16083" max="16083" width="13.7109375" style="1" bestFit="1" customWidth="1"/>
    <col min="16084" max="16084" width="15.7109375" style="1" bestFit="1" customWidth="1"/>
    <col min="16085" max="16085" width="10.5703125" style="1" customWidth="1"/>
    <col min="16086" max="16086" width="8" style="1" customWidth="1"/>
    <col min="16087" max="16384" width="9.140625" style="1"/>
  </cols>
  <sheetData>
    <row r="1" spans="1:14" ht="15" customHeight="1" x14ac:dyDescent="0.25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3" spans="1:14" ht="21.75" customHeight="1" x14ac:dyDescent="0.25">
      <c r="A3" s="216" t="s">
        <v>33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</row>
    <row r="4" spans="1:14" ht="6" customHeight="1" x14ac:dyDescent="0.25"/>
    <row r="5" spans="1:14" ht="15" customHeight="1" x14ac:dyDescent="0.25">
      <c r="A5" s="2" t="s">
        <v>2</v>
      </c>
    </row>
    <row r="6" spans="1:14" ht="33.75" customHeight="1" x14ac:dyDescent="0.25">
      <c r="A6" s="217" t="s">
        <v>34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</row>
    <row r="7" spans="1:14" ht="6" customHeight="1" x14ac:dyDescent="0.25"/>
    <row r="8" spans="1:14" ht="15" customHeight="1" x14ac:dyDescent="0.25">
      <c r="A8" s="2" t="s">
        <v>4</v>
      </c>
    </row>
    <row r="9" spans="1:14" ht="17.25" customHeight="1" x14ac:dyDescent="0.25">
      <c r="A9" s="218" t="s">
        <v>5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</row>
    <row r="10" spans="1:14" ht="10.5" customHeight="1" x14ac:dyDescent="0.25"/>
    <row r="11" spans="1:14" ht="61.5" customHeight="1" x14ac:dyDescent="0.25">
      <c r="A11" s="3" t="s">
        <v>6</v>
      </c>
      <c r="B11" s="3" t="s">
        <v>7</v>
      </c>
      <c r="C11" s="3" t="s">
        <v>8</v>
      </c>
      <c r="D11" s="3" t="s">
        <v>9</v>
      </c>
      <c r="E11" s="4" t="s">
        <v>227</v>
      </c>
      <c r="F11" s="4" t="s">
        <v>228</v>
      </c>
      <c r="G11" s="4" t="s">
        <v>229</v>
      </c>
      <c r="H11" s="3" t="s">
        <v>11</v>
      </c>
      <c r="I11" s="3" t="s">
        <v>12</v>
      </c>
      <c r="J11" s="3" t="s">
        <v>13</v>
      </c>
      <c r="K11" s="3" t="s">
        <v>14</v>
      </c>
    </row>
    <row r="12" spans="1:14" ht="54.75" customHeight="1" x14ac:dyDescent="0.25">
      <c r="A12" s="3">
        <v>1</v>
      </c>
      <c r="B12" s="3" t="s">
        <v>223</v>
      </c>
      <c r="C12" s="3" t="s">
        <v>15</v>
      </c>
      <c r="D12" s="3">
        <v>1</v>
      </c>
      <c r="E12" s="5">
        <v>32200</v>
      </c>
      <c r="F12" s="5">
        <v>28500</v>
      </c>
      <c r="G12" s="5">
        <v>34450</v>
      </c>
      <c r="H12" s="6">
        <f>ROUND((AVERAGE(E12:G12)),2)</f>
        <v>31716.67</v>
      </c>
      <c r="I12" s="6">
        <f>SQRT(SUM((POWER(E12-H12,2)),(POWER(G12-H12,2)),(POWER(F12-H12,2)))/(COLUMNS(E12:G12)-1))</f>
        <v>3004.3024703498149</v>
      </c>
      <c r="J12" s="6">
        <f>I12/H12*100</f>
        <v>9.4723136771603542</v>
      </c>
      <c r="K12" s="6">
        <f>H12*D12</f>
        <v>31716.67</v>
      </c>
      <c r="L12" s="7"/>
      <c r="M12" s="8"/>
      <c r="N12" s="182"/>
    </row>
    <row r="13" spans="1:14" ht="54.75" customHeight="1" x14ac:dyDescent="0.25">
      <c r="A13" s="3">
        <v>2</v>
      </c>
      <c r="B13" s="3" t="s">
        <v>224</v>
      </c>
      <c r="C13" s="3" t="s">
        <v>15</v>
      </c>
      <c r="D13" s="3">
        <v>1</v>
      </c>
      <c r="E13" s="5">
        <v>14000</v>
      </c>
      <c r="F13" s="5">
        <v>12500</v>
      </c>
      <c r="G13" s="5">
        <v>14980</v>
      </c>
      <c r="H13" s="6">
        <f>ROUND((AVERAGE(E13:G13)),2)</f>
        <v>13826.67</v>
      </c>
      <c r="I13" s="6">
        <f t="shared" ref="I13:I15" si="0">SQRT(SUM((POWER(E13-H13,2)),(POWER(G13-H13,2)),(POWER(F13-H13,2)))/(COLUMNS(E13:G13)-1))</f>
        <v>1249.0529745971546</v>
      </c>
      <c r="J13" s="6">
        <f t="shared" ref="J13:J15" si="1">I13/H13*100</f>
        <v>9.0336500010281195</v>
      </c>
      <c r="K13" s="6">
        <f>H13*D13</f>
        <v>13826.67</v>
      </c>
      <c r="L13" s="7"/>
      <c r="M13" s="8"/>
      <c r="N13" s="182"/>
    </row>
    <row r="14" spans="1:14" ht="54.75" customHeight="1" x14ac:dyDescent="0.25">
      <c r="A14" s="3">
        <v>3</v>
      </c>
      <c r="B14" s="3" t="s">
        <v>225</v>
      </c>
      <c r="C14" s="3" t="s">
        <v>15</v>
      </c>
      <c r="D14" s="3">
        <v>1</v>
      </c>
      <c r="E14" s="5">
        <v>73360</v>
      </c>
      <c r="F14" s="5">
        <v>65000</v>
      </c>
      <c r="G14" s="5">
        <v>79220</v>
      </c>
      <c r="H14" s="6">
        <f>ROUND((AVERAGE(E14:G14)),2)</f>
        <v>72526.67</v>
      </c>
      <c r="I14" s="6">
        <f t="shared" si="0"/>
        <v>7146.5329589493958</v>
      </c>
      <c r="J14" s="6">
        <f t="shared" si="1"/>
        <v>9.8536620514210789</v>
      </c>
      <c r="K14" s="6">
        <f>H14*D14</f>
        <v>72526.67</v>
      </c>
      <c r="L14" s="7"/>
      <c r="M14" s="8"/>
      <c r="N14" s="182"/>
    </row>
    <row r="15" spans="1:14" ht="54.75" customHeight="1" x14ac:dyDescent="0.25">
      <c r="A15" s="3">
        <v>4</v>
      </c>
      <c r="B15" s="3" t="s">
        <v>226</v>
      </c>
      <c r="C15" s="3" t="s">
        <v>15</v>
      </c>
      <c r="D15" s="3">
        <v>2</v>
      </c>
      <c r="E15" s="5">
        <v>20990</v>
      </c>
      <c r="F15" s="5">
        <v>18650</v>
      </c>
      <c r="G15" s="5">
        <v>22360</v>
      </c>
      <c r="H15" s="6">
        <f>ROUND((AVERAGE(E15:G15)),2)</f>
        <v>20666.669999999998</v>
      </c>
      <c r="I15" s="6">
        <f t="shared" si="0"/>
        <v>1876.0152806813701</v>
      </c>
      <c r="J15" s="6">
        <f t="shared" si="1"/>
        <v>9.0774918295079488</v>
      </c>
      <c r="K15" s="6">
        <f>H15*D15</f>
        <v>41333.339999999997</v>
      </c>
      <c r="L15" s="7"/>
      <c r="M15" s="8"/>
      <c r="N15" s="182"/>
    </row>
    <row r="16" spans="1:14" ht="25.5" customHeight="1" x14ac:dyDescent="0.25">
      <c r="A16" s="219" t="s">
        <v>16</v>
      </c>
      <c r="B16" s="220"/>
      <c r="C16" s="220"/>
      <c r="D16" s="220"/>
      <c r="E16" s="220"/>
      <c r="F16" s="220"/>
      <c r="G16" s="220"/>
      <c r="H16" s="220"/>
      <c r="I16" s="220"/>
      <c r="J16" s="221"/>
      <c r="K16" s="10">
        <f>SUM(K12:K15)</f>
        <v>159403.34999999998</v>
      </c>
      <c r="M16" s="11"/>
      <c r="N16" s="12"/>
    </row>
    <row r="17" spans="1:14" ht="15" customHeight="1" x14ac:dyDescent="0.25">
      <c r="A17" s="13"/>
      <c r="C17" s="13"/>
      <c r="D17" s="13"/>
      <c r="E17" s="13"/>
      <c r="F17" s="13"/>
      <c r="G17" s="13"/>
      <c r="H17" s="13"/>
      <c r="I17" s="13"/>
      <c r="J17" s="13"/>
      <c r="K17" s="13"/>
      <c r="L17" s="14"/>
      <c r="N17" s="7"/>
    </row>
    <row r="18" spans="1:14" ht="23.25" customHeight="1" x14ac:dyDescent="0.25">
      <c r="A18" s="218" t="s">
        <v>230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8"/>
      <c r="L18" s="218"/>
      <c r="N18" s="7"/>
    </row>
    <row r="19" spans="1:14" s="18" customFormat="1" ht="18.75" customHeight="1" x14ac:dyDescent="0.3">
      <c r="A19" s="183"/>
      <c r="B19" s="16" t="s">
        <v>18</v>
      </c>
      <c r="C19" s="183"/>
      <c r="D19" s="183"/>
      <c r="E19" s="183"/>
      <c r="F19" s="183"/>
      <c r="G19" s="183"/>
      <c r="H19" s="17"/>
      <c r="I19" s="183"/>
      <c r="K19" s="19"/>
      <c r="L19" s="20"/>
    </row>
    <row r="20" spans="1:14" ht="38.25" customHeight="1" x14ac:dyDescent="0.25">
      <c r="B20" s="45" t="s">
        <v>19</v>
      </c>
      <c r="C20" s="45"/>
      <c r="E20" s="8"/>
      <c r="F20" s="8"/>
      <c r="G20" s="8"/>
      <c r="H20" s="22"/>
    </row>
    <row r="21" spans="1:14" ht="21" customHeight="1" x14ac:dyDescent="0.25">
      <c r="B21" s="28" t="s">
        <v>108</v>
      </c>
      <c r="C21" s="46"/>
      <c r="H21" s="7"/>
    </row>
    <row r="22" spans="1:14" ht="15" customHeight="1" x14ac:dyDescent="0.25">
      <c r="B22" s="28"/>
      <c r="C22" s="46"/>
    </row>
    <row r="23" spans="1:14" ht="38.25" customHeight="1" x14ac:dyDescent="0.25">
      <c r="B23" s="45" t="s">
        <v>21</v>
      </c>
      <c r="C23" s="45"/>
    </row>
    <row r="24" spans="1:14" ht="21.75" customHeight="1" x14ac:dyDescent="0.25">
      <c r="B24" s="28" t="s">
        <v>22</v>
      </c>
      <c r="C24" s="46"/>
    </row>
    <row r="25" spans="1:14" ht="28.5" customHeight="1" x14ac:dyDescent="0.25">
      <c r="B25" s="46"/>
      <c r="C25" s="46"/>
    </row>
    <row r="26" spans="1:14" ht="16.5" x14ac:dyDescent="0.25">
      <c r="B26" s="47" t="s">
        <v>35</v>
      </c>
      <c r="C26" s="48"/>
      <c r="I26" s="2"/>
      <c r="J26" s="2"/>
      <c r="K26" s="2"/>
    </row>
    <row r="27" spans="1:14" ht="60" customHeight="1" x14ac:dyDescent="0.25">
      <c r="B27" s="45" t="s">
        <v>197</v>
      </c>
      <c r="C27" s="45"/>
      <c r="I27" s="27"/>
      <c r="J27" s="27"/>
      <c r="K27" s="27"/>
    </row>
    <row r="28" spans="1:14" ht="23.25" customHeight="1" x14ac:dyDescent="0.25">
      <c r="B28" s="28" t="s">
        <v>198</v>
      </c>
      <c r="C28" s="46"/>
    </row>
    <row r="29" spans="1:14" ht="17.25" customHeight="1" x14ac:dyDescent="0.25">
      <c r="B29" s="46"/>
      <c r="C29" s="46"/>
    </row>
    <row r="30" spans="1:14" x14ac:dyDescent="0.25">
      <c r="B30" s="223" t="s">
        <v>25</v>
      </c>
      <c r="C30" s="224"/>
      <c r="J30" s="49"/>
      <c r="K30" s="184" t="s">
        <v>24</v>
      </c>
      <c r="L30" s="49"/>
    </row>
    <row r="31" spans="1:14" ht="22.5" customHeight="1" x14ac:dyDescent="0.25">
      <c r="B31" s="224"/>
      <c r="C31" s="224"/>
      <c r="H31" s="29"/>
      <c r="I31" s="18"/>
      <c r="J31" s="36"/>
      <c r="K31" s="36">
        <f ca="1">TODAY()</f>
        <v>46188</v>
      </c>
    </row>
    <row r="32" spans="1:14" ht="16.5" customHeight="1" x14ac:dyDescent="0.25">
      <c r="B32" s="31" t="s">
        <v>27</v>
      </c>
      <c r="C32" s="46"/>
      <c r="I32" s="37"/>
      <c r="J32" s="37"/>
      <c r="K32" s="38" t="s">
        <v>26</v>
      </c>
    </row>
  </sheetData>
  <mergeCells count="7">
    <mergeCell ref="B30:C31"/>
    <mergeCell ref="A1:K1"/>
    <mergeCell ref="A3:K3"/>
    <mergeCell ref="A6:K6"/>
    <mergeCell ref="A9:K9"/>
    <mergeCell ref="A16:J16"/>
    <mergeCell ref="A18:L18"/>
  </mergeCells>
  <pageMargins left="0.7" right="0.7" top="0.75" bottom="0.75" header="0.3" footer="0.3"/>
  <pageSetup paperSize="9" scale="5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topLeftCell="A7" zoomScale="80" zoomScaleNormal="80" workbookViewId="0">
      <selection activeCell="G11" sqref="G11"/>
    </sheetView>
  </sheetViews>
  <sheetFormatPr defaultRowHeight="15.75" x14ac:dyDescent="0.25"/>
  <cols>
    <col min="1" max="1" width="5.7109375" style="1" customWidth="1"/>
    <col min="2" max="2" width="38.7109375" style="1" customWidth="1"/>
    <col min="3" max="3" width="7.85546875" style="1" customWidth="1"/>
    <col min="4" max="4" width="9.28515625" style="1" customWidth="1"/>
    <col min="5" max="7" width="30.42578125" style="1" customWidth="1"/>
    <col min="8" max="8" width="17.140625" style="1" customWidth="1"/>
    <col min="9" max="9" width="16.140625" style="1" customWidth="1"/>
    <col min="10" max="10" width="15.5703125" style="1" customWidth="1"/>
    <col min="11" max="11" width="20.140625" style="1" customWidth="1"/>
    <col min="12" max="12" width="18.140625" style="1" customWidth="1"/>
    <col min="13" max="13" width="21.140625" style="1" customWidth="1"/>
    <col min="14" max="14" width="13.42578125" style="1" customWidth="1"/>
    <col min="15" max="203" width="9.140625" style="1"/>
    <col min="204" max="204" width="3.85546875" style="1" customWidth="1"/>
    <col min="205" max="205" width="19.85546875" style="1" customWidth="1"/>
    <col min="206" max="206" width="6.5703125" style="1" customWidth="1"/>
    <col min="207" max="207" width="7.5703125" style="1" bestFit="1" customWidth="1"/>
    <col min="208" max="212" width="13.28515625" style="1" customWidth="1"/>
    <col min="213" max="213" width="14.5703125" style="1" customWidth="1"/>
    <col min="214" max="214" width="14.85546875" style="1" customWidth="1"/>
    <col min="215" max="215" width="13.7109375" style="1" bestFit="1" customWidth="1"/>
    <col min="216" max="216" width="15.7109375" style="1" bestFit="1" customWidth="1"/>
    <col min="217" max="217" width="10.5703125" style="1" customWidth="1"/>
    <col min="218" max="218" width="8" style="1" customWidth="1"/>
    <col min="219" max="455" width="9.140625" style="1"/>
    <col min="456" max="456" width="3.85546875" style="1" customWidth="1"/>
    <col min="457" max="457" width="19.85546875" style="1" customWidth="1"/>
    <col min="458" max="458" width="6.5703125" style="1" customWidth="1"/>
    <col min="459" max="459" width="7.5703125" style="1" bestFit="1" customWidth="1"/>
    <col min="460" max="464" width="13.28515625" style="1" customWidth="1"/>
    <col min="465" max="465" width="14.5703125" style="1" customWidth="1"/>
    <col min="466" max="466" width="14.85546875" style="1" customWidth="1"/>
    <col min="467" max="467" width="13.7109375" style="1" bestFit="1" customWidth="1"/>
    <col min="468" max="468" width="15.7109375" style="1" bestFit="1" customWidth="1"/>
    <col min="469" max="469" width="10.5703125" style="1" customWidth="1"/>
    <col min="470" max="470" width="8" style="1" customWidth="1"/>
    <col min="471" max="711" width="9.140625" style="1"/>
    <col min="712" max="712" width="3.85546875" style="1" customWidth="1"/>
    <col min="713" max="713" width="19.85546875" style="1" customWidth="1"/>
    <col min="714" max="714" width="6.5703125" style="1" customWidth="1"/>
    <col min="715" max="715" width="7.5703125" style="1" bestFit="1" customWidth="1"/>
    <col min="716" max="720" width="13.28515625" style="1" customWidth="1"/>
    <col min="721" max="721" width="14.5703125" style="1" customWidth="1"/>
    <col min="722" max="722" width="14.85546875" style="1" customWidth="1"/>
    <col min="723" max="723" width="13.7109375" style="1" bestFit="1" customWidth="1"/>
    <col min="724" max="724" width="15.7109375" style="1" bestFit="1" customWidth="1"/>
    <col min="725" max="725" width="10.5703125" style="1" customWidth="1"/>
    <col min="726" max="726" width="8" style="1" customWidth="1"/>
    <col min="727" max="967" width="9.140625" style="1"/>
    <col min="968" max="968" width="3.85546875" style="1" customWidth="1"/>
    <col min="969" max="969" width="19.85546875" style="1" customWidth="1"/>
    <col min="970" max="970" width="6.5703125" style="1" customWidth="1"/>
    <col min="971" max="971" width="7.5703125" style="1" bestFit="1" customWidth="1"/>
    <col min="972" max="976" width="13.28515625" style="1" customWidth="1"/>
    <col min="977" max="977" width="14.5703125" style="1" customWidth="1"/>
    <col min="978" max="978" width="14.85546875" style="1" customWidth="1"/>
    <col min="979" max="979" width="13.7109375" style="1" bestFit="1" customWidth="1"/>
    <col min="980" max="980" width="15.7109375" style="1" bestFit="1" customWidth="1"/>
    <col min="981" max="981" width="10.5703125" style="1" customWidth="1"/>
    <col min="982" max="982" width="8" style="1" customWidth="1"/>
    <col min="983" max="1223" width="9.140625" style="1"/>
    <col min="1224" max="1224" width="3.85546875" style="1" customWidth="1"/>
    <col min="1225" max="1225" width="19.85546875" style="1" customWidth="1"/>
    <col min="1226" max="1226" width="6.5703125" style="1" customWidth="1"/>
    <col min="1227" max="1227" width="7.5703125" style="1" bestFit="1" customWidth="1"/>
    <col min="1228" max="1232" width="13.28515625" style="1" customWidth="1"/>
    <col min="1233" max="1233" width="14.5703125" style="1" customWidth="1"/>
    <col min="1234" max="1234" width="14.85546875" style="1" customWidth="1"/>
    <col min="1235" max="1235" width="13.7109375" style="1" bestFit="1" customWidth="1"/>
    <col min="1236" max="1236" width="15.7109375" style="1" bestFit="1" customWidth="1"/>
    <col min="1237" max="1237" width="10.5703125" style="1" customWidth="1"/>
    <col min="1238" max="1238" width="8" style="1" customWidth="1"/>
    <col min="1239" max="1479" width="9.140625" style="1"/>
    <col min="1480" max="1480" width="3.85546875" style="1" customWidth="1"/>
    <col min="1481" max="1481" width="19.85546875" style="1" customWidth="1"/>
    <col min="1482" max="1482" width="6.5703125" style="1" customWidth="1"/>
    <col min="1483" max="1483" width="7.5703125" style="1" bestFit="1" customWidth="1"/>
    <col min="1484" max="1488" width="13.28515625" style="1" customWidth="1"/>
    <col min="1489" max="1489" width="14.5703125" style="1" customWidth="1"/>
    <col min="1490" max="1490" width="14.85546875" style="1" customWidth="1"/>
    <col min="1491" max="1491" width="13.7109375" style="1" bestFit="1" customWidth="1"/>
    <col min="1492" max="1492" width="15.7109375" style="1" bestFit="1" customWidth="1"/>
    <col min="1493" max="1493" width="10.5703125" style="1" customWidth="1"/>
    <col min="1494" max="1494" width="8" style="1" customWidth="1"/>
    <col min="1495" max="1735" width="9.140625" style="1"/>
    <col min="1736" max="1736" width="3.85546875" style="1" customWidth="1"/>
    <col min="1737" max="1737" width="19.85546875" style="1" customWidth="1"/>
    <col min="1738" max="1738" width="6.5703125" style="1" customWidth="1"/>
    <col min="1739" max="1739" width="7.5703125" style="1" bestFit="1" customWidth="1"/>
    <col min="1740" max="1744" width="13.28515625" style="1" customWidth="1"/>
    <col min="1745" max="1745" width="14.5703125" style="1" customWidth="1"/>
    <col min="1746" max="1746" width="14.85546875" style="1" customWidth="1"/>
    <col min="1747" max="1747" width="13.7109375" style="1" bestFit="1" customWidth="1"/>
    <col min="1748" max="1748" width="15.7109375" style="1" bestFit="1" customWidth="1"/>
    <col min="1749" max="1749" width="10.5703125" style="1" customWidth="1"/>
    <col min="1750" max="1750" width="8" style="1" customWidth="1"/>
    <col min="1751" max="1991" width="9.140625" style="1"/>
    <col min="1992" max="1992" width="3.85546875" style="1" customWidth="1"/>
    <col min="1993" max="1993" width="19.85546875" style="1" customWidth="1"/>
    <col min="1994" max="1994" width="6.5703125" style="1" customWidth="1"/>
    <col min="1995" max="1995" width="7.5703125" style="1" bestFit="1" customWidth="1"/>
    <col min="1996" max="2000" width="13.28515625" style="1" customWidth="1"/>
    <col min="2001" max="2001" width="14.5703125" style="1" customWidth="1"/>
    <col min="2002" max="2002" width="14.85546875" style="1" customWidth="1"/>
    <col min="2003" max="2003" width="13.7109375" style="1" bestFit="1" customWidth="1"/>
    <col min="2004" max="2004" width="15.7109375" style="1" bestFit="1" customWidth="1"/>
    <col min="2005" max="2005" width="10.5703125" style="1" customWidth="1"/>
    <col min="2006" max="2006" width="8" style="1" customWidth="1"/>
    <col min="2007" max="2247" width="9.140625" style="1"/>
    <col min="2248" max="2248" width="3.85546875" style="1" customWidth="1"/>
    <col min="2249" max="2249" width="19.85546875" style="1" customWidth="1"/>
    <col min="2250" max="2250" width="6.5703125" style="1" customWidth="1"/>
    <col min="2251" max="2251" width="7.5703125" style="1" bestFit="1" customWidth="1"/>
    <col min="2252" max="2256" width="13.28515625" style="1" customWidth="1"/>
    <col min="2257" max="2257" width="14.5703125" style="1" customWidth="1"/>
    <col min="2258" max="2258" width="14.85546875" style="1" customWidth="1"/>
    <col min="2259" max="2259" width="13.7109375" style="1" bestFit="1" customWidth="1"/>
    <col min="2260" max="2260" width="15.7109375" style="1" bestFit="1" customWidth="1"/>
    <col min="2261" max="2261" width="10.5703125" style="1" customWidth="1"/>
    <col min="2262" max="2262" width="8" style="1" customWidth="1"/>
    <col min="2263" max="2503" width="9.140625" style="1"/>
    <col min="2504" max="2504" width="3.85546875" style="1" customWidth="1"/>
    <col min="2505" max="2505" width="19.85546875" style="1" customWidth="1"/>
    <col min="2506" max="2506" width="6.5703125" style="1" customWidth="1"/>
    <col min="2507" max="2507" width="7.5703125" style="1" bestFit="1" customWidth="1"/>
    <col min="2508" max="2512" width="13.28515625" style="1" customWidth="1"/>
    <col min="2513" max="2513" width="14.5703125" style="1" customWidth="1"/>
    <col min="2514" max="2514" width="14.85546875" style="1" customWidth="1"/>
    <col min="2515" max="2515" width="13.7109375" style="1" bestFit="1" customWidth="1"/>
    <col min="2516" max="2516" width="15.7109375" style="1" bestFit="1" customWidth="1"/>
    <col min="2517" max="2517" width="10.5703125" style="1" customWidth="1"/>
    <col min="2518" max="2518" width="8" style="1" customWidth="1"/>
    <col min="2519" max="2759" width="9.140625" style="1"/>
    <col min="2760" max="2760" width="3.85546875" style="1" customWidth="1"/>
    <col min="2761" max="2761" width="19.85546875" style="1" customWidth="1"/>
    <col min="2762" max="2762" width="6.5703125" style="1" customWidth="1"/>
    <col min="2763" max="2763" width="7.5703125" style="1" bestFit="1" customWidth="1"/>
    <col min="2764" max="2768" width="13.28515625" style="1" customWidth="1"/>
    <col min="2769" max="2769" width="14.5703125" style="1" customWidth="1"/>
    <col min="2770" max="2770" width="14.85546875" style="1" customWidth="1"/>
    <col min="2771" max="2771" width="13.7109375" style="1" bestFit="1" customWidth="1"/>
    <col min="2772" max="2772" width="15.7109375" style="1" bestFit="1" customWidth="1"/>
    <col min="2773" max="2773" width="10.5703125" style="1" customWidth="1"/>
    <col min="2774" max="2774" width="8" style="1" customWidth="1"/>
    <col min="2775" max="3015" width="9.140625" style="1"/>
    <col min="3016" max="3016" width="3.85546875" style="1" customWidth="1"/>
    <col min="3017" max="3017" width="19.85546875" style="1" customWidth="1"/>
    <col min="3018" max="3018" width="6.5703125" style="1" customWidth="1"/>
    <col min="3019" max="3019" width="7.5703125" style="1" bestFit="1" customWidth="1"/>
    <col min="3020" max="3024" width="13.28515625" style="1" customWidth="1"/>
    <col min="3025" max="3025" width="14.5703125" style="1" customWidth="1"/>
    <col min="3026" max="3026" width="14.85546875" style="1" customWidth="1"/>
    <col min="3027" max="3027" width="13.7109375" style="1" bestFit="1" customWidth="1"/>
    <col min="3028" max="3028" width="15.7109375" style="1" bestFit="1" customWidth="1"/>
    <col min="3029" max="3029" width="10.5703125" style="1" customWidth="1"/>
    <col min="3030" max="3030" width="8" style="1" customWidth="1"/>
    <col min="3031" max="3271" width="9.140625" style="1"/>
    <col min="3272" max="3272" width="3.85546875" style="1" customWidth="1"/>
    <col min="3273" max="3273" width="19.85546875" style="1" customWidth="1"/>
    <col min="3274" max="3274" width="6.5703125" style="1" customWidth="1"/>
    <col min="3275" max="3275" width="7.5703125" style="1" bestFit="1" customWidth="1"/>
    <col min="3276" max="3280" width="13.28515625" style="1" customWidth="1"/>
    <col min="3281" max="3281" width="14.5703125" style="1" customWidth="1"/>
    <col min="3282" max="3282" width="14.85546875" style="1" customWidth="1"/>
    <col min="3283" max="3283" width="13.7109375" style="1" bestFit="1" customWidth="1"/>
    <col min="3284" max="3284" width="15.7109375" style="1" bestFit="1" customWidth="1"/>
    <col min="3285" max="3285" width="10.5703125" style="1" customWidth="1"/>
    <col min="3286" max="3286" width="8" style="1" customWidth="1"/>
    <col min="3287" max="3527" width="9.140625" style="1"/>
    <col min="3528" max="3528" width="3.85546875" style="1" customWidth="1"/>
    <col min="3529" max="3529" width="19.85546875" style="1" customWidth="1"/>
    <col min="3530" max="3530" width="6.5703125" style="1" customWidth="1"/>
    <col min="3531" max="3531" width="7.5703125" style="1" bestFit="1" customWidth="1"/>
    <col min="3532" max="3536" width="13.28515625" style="1" customWidth="1"/>
    <col min="3537" max="3537" width="14.5703125" style="1" customWidth="1"/>
    <col min="3538" max="3538" width="14.85546875" style="1" customWidth="1"/>
    <col min="3539" max="3539" width="13.7109375" style="1" bestFit="1" customWidth="1"/>
    <col min="3540" max="3540" width="15.7109375" style="1" bestFit="1" customWidth="1"/>
    <col min="3541" max="3541" width="10.5703125" style="1" customWidth="1"/>
    <col min="3542" max="3542" width="8" style="1" customWidth="1"/>
    <col min="3543" max="3783" width="9.140625" style="1"/>
    <col min="3784" max="3784" width="3.85546875" style="1" customWidth="1"/>
    <col min="3785" max="3785" width="19.85546875" style="1" customWidth="1"/>
    <col min="3786" max="3786" width="6.5703125" style="1" customWidth="1"/>
    <col min="3787" max="3787" width="7.5703125" style="1" bestFit="1" customWidth="1"/>
    <col min="3788" max="3792" width="13.28515625" style="1" customWidth="1"/>
    <col min="3793" max="3793" width="14.5703125" style="1" customWidth="1"/>
    <col min="3794" max="3794" width="14.85546875" style="1" customWidth="1"/>
    <col min="3795" max="3795" width="13.7109375" style="1" bestFit="1" customWidth="1"/>
    <col min="3796" max="3796" width="15.7109375" style="1" bestFit="1" customWidth="1"/>
    <col min="3797" max="3797" width="10.5703125" style="1" customWidth="1"/>
    <col min="3798" max="3798" width="8" style="1" customWidth="1"/>
    <col min="3799" max="4039" width="9.140625" style="1"/>
    <col min="4040" max="4040" width="3.85546875" style="1" customWidth="1"/>
    <col min="4041" max="4041" width="19.85546875" style="1" customWidth="1"/>
    <col min="4042" max="4042" width="6.5703125" style="1" customWidth="1"/>
    <col min="4043" max="4043" width="7.5703125" style="1" bestFit="1" customWidth="1"/>
    <col min="4044" max="4048" width="13.28515625" style="1" customWidth="1"/>
    <col min="4049" max="4049" width="14.5703125" style="1" customWidth="1"/>
    <col min="4050" max="4050" width="14.85546875" style="1" customWidth="1"/>
    <col min="4051" max="4051" width="13.7109375" style="1" bestFit="1" customWidth="1"/>
    <col min="4052" max="4052" width="15.7109375" style="1" bestFit="1" customWidth="1"/>
    <col min="4053" max="4053" width="10.5703125" style="1" customWidth="1"/>
    <col min="4054" max="4054" width="8" style="1" customWidth="1"/>
    <col min="4055" max="4295" width="9.140625" style="1"/>
    <col min="4296" max="4296" width="3.85546875" style="1" customWidth="1"/>
    <col min="4297" max="4297" width="19.85546875" style="1" customWidth="1"/>
    <col min="4298" max="4298" width="6.5703125" style="1" customWidth="1"/>
    <col min="4299" max="4299" width="7.5703125" style="1" bestFit="1" customWidth="1"/>
    <col min="4300" max="4304" width="13.28515625" style="1" customWidth="1"/>
    <col min="4305" max="4305" width="14.5703125" style="1" customWidth="1"/>
    <col min="4306" max="4306" width="14.85546875" style="1" customWidth="1"/>
    <col min="4307" max="4307" width="13.7109375" style="1" bestFit="1" customWidth="1"/>
    <col min="4308" max="4308" width="15.7109375" style="1" bestFit="1" customWidth="1"/>
    <col min="4309" max="4309" width="10.5703125" style="1" customWidth="1"/>
    <col min="4310" max="4310" width="8" style="1" customWidth="1"/>
    <col min="4311" max="4551" width="9.140625" style="1"/>
    <col min="4552" max="4552" width="3.85546875" style="1" customWidth="1"/>
    <col min="4553" max="4553" width="19.85546875" style="1" customWidth="1"/>
    <col min="4554" max="4554" width="6.5703125" style="1" customWidth="1"/>
    <col min="4555" max="4555" width="7.5703125" style="1" bestFit="1" customWidth="1"/>
    <col min="4556" max="4560" width="13.28515625" style="1" customWidth="1"/>
    <col min="4561" max="4561" width="14.5703125" style="1" customWidth="1"/>
    <col min="4562" max="4562" width="14.85546875" style="1" customWidth="1"/>
    <col min="4563" max="4563" width="13.7109375" style="1" bestFit="1" customWidth="1"/>
    <col min="4564" max="4564" width="15.7109375" style="1" bestFit="1" customWidth="1"/>
    <col min="4565" max="4565" width="10.5703125" style="1" customWidth="1"/>
    <col min="4566" max="4566" width="8" style="1" customWidth="1"/>
    <col min="4567" max="4807" width="9.140625" style="1"/>
    <col min="4808" max="4808" width="3.85546875" style="1" customWidth="1"/>
    <col min="4809" max="4809" width="19.85546875" style="1" customWidth="1"/>
    <col min="4810" max="4810" width="6.5703125" style="1" customWidth="1"/>
    <col min="4811" max="4811" width="7.5703125" style="1" bestFit="1" customWidth="1"/>
    <col min="4812" max="4816" width="13.28515625" style="1" customWidth="1"/>
    <col min="4817" max="4817" width="14.5703125" style="1" customWidth="1"/>
    <col min="4818" max="4818" width="14.85546875" style="1" customWidth="1"/>
    <col min="4819" max="4819" width="13.7109375" style="1" bestFit="1" customWidth="1"/>
    <col min="4820" max="4820" width="15.7109375" style="1" bestFit="1" customWidth="1"/>
    <col min="4821" max="4821" width="10.5703125" style="1" customWidth="1"/>
    <col min="4822" max="4822" width="8" style="1" customWidth="1"/>
    <col min="4823" max="5063" width="9.140625" style="1"/>
    <col min="5064" max="5064" width="3.85546875" style="1" customWidth="1"/>
    <col min="5065" max="5065" width="19.85546875" style="1" customWidth="1"/>
    <col min="5066" max="5066" width="6.5703125" style="1" customWidth="1"/>
    <col min="5067" max="5067" width="7.5703125" style="1" bestFit="1" customWidth="1"/>
    <col min="5068" max="5072" width="13.28515625" style="1" customWidth="1"/>
    <col min="5073" max="5073" width="14.5703125" style="1" customWidth="1"/>
    <col min="5074" max="5074" width="14.85546875" style="1" customWidth="1"/>
    <col min="5075" max="5075" width="13.7109375" style="1" bestFit="1" customWidth="1"/>
    <col min="5076" max="5076" width="15.7109375" style="1" bestFit="1" customWidth="1"/>
    <col min="5077" max="5077" width="10.5703125" style="1" customWidth="1"/>
    <col min="5078" max="5078" width="8" style="1" customWidth="1"/>
    <col min="5079" max="5319" width="9.140625" style="1"/>
    <col min="5320" max="5320" width="3.85546875" style="1" customWidth="1"/>
    <col min="5321" max="5321" width="19.85546875" style="1" customWidth="1"/>
    <col min="5322" max="5322" width="6.5703125" style="1" customWidth="1"/>
    <col min="5323" max="5323" width="7.5703125" style="1" bestFit="1" customWidth="1"/>
    <col min="5324" max="5328" width="13.28515625" style="1" customWidth="1"/>
    <col min="5329" max="5329" width="14.5703125" style="1" customWidth="1"/>
    <col min="5330" max="5330" width="14.85546875" style="1" customWidth="1"/>
    <col min="5331" max="5331" width="13.7109375" style="1" bestFit="1" customWidth="1"/>
    <col min="5332" max="5332" width="15.7109375" style="1" bestFit="1" customWidth="1"/>
    <col min="5333" max="5333" width="10.5703125" style="1" customWidth="1"/>
    <col min="5334" max="5334" width="8" style="1" customWidth="1"/>
    <col min="5335" max="5575" width="9.140625" style="1"/>
    <col min="5576" max="5576" width="3.85546875" style="1" customWidth="1"/>
    <col min="5577" max="5577" width="19.85546875" style="1" customWidth="1"/>
    <col min="5578" max="5578" width="6.5703125" style="1" customWidth="1"/>
    <col min="5579" max="5579" width="7.5703125" style="1" bestFit="1" customWidth="1"/>
    <col min="5580" max="5584" width="13.28515625" style="1" customWidth="1"/>
    <col min="5585" max="5585" width="14.5703125" style="1" customWidth="1"/>
    <col min="5586" max="5586" width="14.85546875" style="1" customWidth="1"/>
    <col min="5587" max="5587" width="13.7109375" style="1" bestFit="1" customWidth="1"/>
    <col min="5588" max="5588" width="15.7109375" style="1" bestFit="1" customWidth="1"/>
    <col min="5589" max="5589" width="10.5703125" style="1" customWidth="1"/>
    <col min="5590" max="5590" width="8" style="1" customWidth="1"/>
    <col min="5591" max="5831" width="9.140625" style="1"/>
    <col min="5832" max="5832" width="3.85546875" style="1" customWidth="1"/>
    <col min="5833" max="5833" width="19.85546875" style="1" customWidth="1"/>
    <col min="5834" max="5834" width="6.5703125" style="1" customWidth="1"/>
    <col min="5835" max="5835" width="7.5703125" style="1" bestFit="1" customWidth="1"/>
    <col min="5836" max="5840" width="13.28515625" style="1" customWidth="1"/>
    <col min="5841" max="5841" width="14.5703125" style="1" customWidth="1"/>
    <col min="5842" max="5842" width="14.85546875" style="1" customWidth="1"/>
    <col min="5843" max="5843" width="13.7109375" style="1" bestFit="1" customWidth="1"/>
    <col min="5844" max="5844" width="15.7109375" style="1" bestFit="1" customWidth="1"/>
    <col min="5845" max="5845" width="10.5703125" style="1" customWidth="1"/>
    <col min="5846" max="5846" width="8" style="1" customWidth="1"/>
    <col min="5847" max="6087" width="9.140625" style="1"/>
    <col min="6088" max="6088" width="3.85546875" style="1" customWidth="1"/>
    <col min="6089" max="6089" width="19.85546875" style="1" customWidth="1"/>
    <col min="6090" max="6090" width="6.5703125" style="1" customWidth="1"/>
    <col min="6091" max="6091" width="7.5703125" style="1" bestFit="1" customWidth="1"/>
    <col min="6092" max="6096" width="13.28515625" style="1" customWidth="1"/>
    <col min="6097" max="6097" width="14.5703125" style="1" customWidth="1"/>
    <col min="6098" max="6098" width="14.85546875" style="1" customWidth="1"/>
    <col min="6099" max="6099" width="13.7109375" style="1" bestFit="1" customWidth="1"/>
    <col min="6100" max="6100" width="15.7109375" style="1" bestFit="1" customWidth="1"/>
    <col min="6101" max="6101" width="10.5703125" style="1" customWidth="1"/>
    <col min="6102" max="6102" width="8" style="1" customWidth="1"/>
    <col min="6103" max="6343" width="9.140625" style="1"/>
    <col min="6344" max="6344" width="3.85546875" style="1" customWidth="1"/>
    <col min="6345" max="6345" width="19.85546875" style="1" customWidth="1"/>
    <col min="6346" max="6346" width="6.5703125" style="1" customWidth="1"/>
    <col min="6347" max="6347" width="7.5703125" style="1" bestFit="1" customWidth="1"/>
    <col min="6348" max="6352" width="13.28515625" style="1" customWidth="1"/>
    <col min="6353" max="6353" width="14.5703125" style="1" customWidth="1"/>
    <col min="6354" max="6354" width="14.85546875" style="1" customWidth="1"/>
    <col min="6355" max="6355" width="13.7109375" style="1" bestFit="1" customWidth="1"/>
    <col min="6356" max="6356" width="15.7109375" style="1" bestFit="1" customWidth="1"/>
    <col min="6357" max="6357" width="10.5703125" style="1" customWidth="1"/>
    <col min="6358" max="6358" width="8" style="1" customWidth="1"/>
    <col min="6359" max="6599" width="9.140625" style="1"/>
    <col min="6600" max="6600" width="3.85546875" style="1" customWidth="1"/>
    <col min="6601" max="6601" width="19.85546875" style="1" customWidth="1"/>
    <col min="6602" max="6602" width="6.5703125" style="1" customWidth="1"/>
    <col min="6603" max="6603" width="7.5703125" style="1" bestFit="1" customWidth="1"/>
    <col min="6604" max="6608" width="13.28515625" style="1" customWidth="1"/>
    <col min="6609" max="6609" width="14.5703125" style="1" customWidth="1"/>
    <col min="6610" max="6610" width="14.85546875" style="1" customWidth="1"/>
    <col min="6611" max="6611" width="13.7109375" style="1" bestFit="1" customWidth="1"/>
    <col min="6612" max="6612" width="15.7109375" style="1" bestFit="1" customWidth="1"/>
    <col min="6613" max="6613" width="10.5703125" style="1" customWidth="1"/>
    <col min="6614" max="6614" width="8" style="1" customWidth="1"/>
    <col min="6615" max="6855" width="9.140625" style="1"/>
    <col min="6856" max="6856" width="3.85546875" style="1" customWidth="1"/>
    <col min="6857" max="6857" width="19.85546875" style="1" customWidth="1"/>
    <col min="6858" max="6858" width="6.5703125" style="1" customWidth="1"/>
    <col min="6859" max="6859" width="7.5703125" style="1" bestFit="1" customWidth="1"/>
    <col min="6860" max="6864" width="13.28515625" style="1" customWidth="1"/>
    <col min="6865" max="6865" width="14.5703125" style="1" customWidth="1"/>
    <col min="6866" max="6866" width="14.85546875" style="1" customWidth="1"/>
    <col min="6867" max="6867" width="13.7109375" style="1" bestFit="1" customWidth="1"/>
    <col min="6868" max="6868" width="15.7109375" style="1" bestFit="1" customWidth="1"/>
    <col min="6869" max="6869" width="10.5703125" style="1" customWidth="1"/>
    <col min="6870" max="6870" width="8" style="1" customWidth="1"/>
    <col min="6871" max="7111" width="9.140625" style="1"/>
    <col min="7112" max="7112" width="3.85546875" style="1" customWidth="1"/>
    <col min="7113" max="7113" width="19.85546875" style="1" customWidth="1"/>
    <col min="7114" max="7114" width="6.5703125" style="1" customWidth="1"/>
    <col min="7115" max="7115" width="7.5703125" style="1" bestFit="1" customWidth="1"/>
    <col min="7116" max="7120" width="13.28515625" style="1" customWidth="1"/>
    <col min="7121" max="7121" width="14.5703125" style="1" customWidth="1"/>
    <col min="7122" max="7122" width="14.85546875" style="1" customWidth="1"/>
    <col min="7123" max="7123" width="13.7109375" style="1" bestFit="1" customWidth="1"/>
    <col min="7124" max="7124" width="15.7109375" style="1" bestFit="1" customWidth="1"/>
    <col min="7125" max="7125" width="10.5703125" style="1" customWidth="1"/>
    <col min="7126" max="7126" width="8" style="1" customWidth="1"/>
    <col min="7127" max="7367" width="9.140625" style="1"/>
    <col min="7368" max="7368" width="3.85546875" style="1" customWidth="1"/>
    <col min="7369" max="7369" width="19.85546875" style="1" customWidth="1"/>
    <col min="7370" max="7370" width="6.5703125" style="1" customWidth="1"/>
    <col min="7371" max="7371" width="7.5703125" style="1" bestFit="1" customWidth="1"/>
    <col min="7372" max="7376" width="13.28515625" style="1" customWidth="1"/>
    <col min="7377" max="7377" width="14.5703125" style="1" customWidth="1"/>
    <col min="7378" max="7378" width="14.85546875" style="1" customWidth="1"/>
    <col min="7379" max="7379" width="13.7109375" style="1" bestFit="1" customWidth="1"/>
    <col min="7380" max="7380" width="15.7109375" style="1" bestFit="1" customWidth="1"/>
    <col min="7381" max="7381" width="10.5703125" style="1" customWidth="1"/>
    <col min="7382" max="7382" width="8" style="1" customWidth="1"/>
    <col min="7383" max="7623" width="9.140625" style="1"/>
    <col min="7624" max="7624" width="3.85546875" style="1" customWidth="1"/>
    <col min="7625" max="7625" width="19.85546875" style="1" customWidth="1"/>
    <col min="7626" max="7626" width="6.5703125" style="1" customWidth="1"/>
    <col min="7627" max="7627" width="7.5703125" style="1" bestFit="1" customWidth="1"/>
    <col min="7628" max="7632" width="13.28515625" style="1" customWidth="1"/>
    <col min="7633" max="7633" width="14.5703125" style="1" customWidth="1"/>
    <col min="7634" max="7634" width="14.85546875" style="1" customWidth="1"/>
    <col min="7635" max="7635" width="13.7109375" style="1" bestFit="1" customWidth="1"/>
    <col min="7636" max="7636" width="15.7109375" style="1" bestFit="1" customWidth="1"/>
    <col min="7637" max="7637" width="10.5703125" style="1" customWidth="1"/>
    <col min="7638" max="7638" width="8" style="1" customWidth="1"/>
    <col min="7639" max="7879" width="9.140625" style="1"/>
    <col min="7880" max="7880" width="3.85546875" style="1" customWidth="1"/>
    <col min="7881" max="7881" width="19.85546875" style="1" customWidth="1"/>
    <col min="7882" max="7882" width="6.5703125" style="1" customWidth="1"/>
    <col min="7883" max="7883" width="7.5703125" style="1" bestFit="1" customWidth="1"/>
    <col min="7884" max="7888" width="13.28515625" style="1" customWidth="1"/>
    <col min="7889" max="7889" width="14.5703125" style="1" customWidth="1"/>
    <col min="7890" max="7890" width="14.85546875" style="1" customWidth="1"/>
    <col min="7891" max="7891" width="13.7109375" style="1" bestFit="1" customWidth="1"/>
    <col min="7892" max="7892" width="15.7109375" style="1" bestFit="1" customWidth="1"/>
    <col min="7893" max="7893" width="10.5703125" style="1" customWidth="1"/>
    <col min="7894" max="7894" width="8" style="1" customWidth="1"/>
    <col min="7895" max="8135" width="9.140625" style="1"/>
    <col min="8136" max="8136" width="3.85546875" style="1" customWidth="1"/>
    <col min="8137" max="8137" width="19.85546875" style="1" customWidth="1"/>
    <col min="8138" max="8138" width="6.5703125" style="1" customWidth="1"/>
    <col min="8139" max="8139" width="7.5703125" style="1" bestFit="1" customWidth="1"/>
    <col min="8140" max="8144" width="13.28515625" style="1" customWidth="1"/>
    <col min="8145" max="8145" width="14.5703125" style="1" customWidth="1"/>
    <col min="8146" max="8146" width="14.85546875" style="1" customWidth="1"/>
    <col min="8147" max="8147" width="13.7109375" style="1" bestFit="1" customWidth="1"/>
    <col min="8148" max="8148" width="15.7109375" style="1" bestFit="1" customWidth="1"/>
    <col min="8149" max="8149" width="10.5703125" style="1" customWidth="1"/>
    <col min="8150" max="8150" width="8" style="1" customWidth="1"/>
    <col min="8151" max="8391" width="9.140625" style="1"/>
    <col min="8392" max="8392" width="3.85546875" style="1" customWidth="1"/>
    <col min="8393" max="8393" width="19.85546875" style="1" customWidth="1"/>
    <col min="8394" max="8394" width="6.5703125" style="1" customWidth="1"/>
    <col min="8395" max="8395" width="7.5703125" style="1" bestFit="1" customWidth="1"/>
    <col min="8396" max="8400" width="13.28515625" style="1" customWidth="1"/>
    <col min="8401" max="8401" width="14.5703125" style="1" customWidth="1"/>
    <col min="8402" max="8402" width="14.85546875" style="1" customWidth="1"/>
    <col min="8403" max="8403" width="13.7109375" style="1" bestFit="1" customWidth="1"/>
    <col min="8404" max="8404" width="15.7109375" style="1" bestFit="1" customWidth="1"/>
    <col min="8405" max="8405" width="10.5703125" style="1" customWidth="1"/>
    <col min="8406" max="8406" width="8" style="1" customWidth="1"/>
    <col min="8407" max="8647" width="9.140625" style="1"/>
    <col min="8648" max="8648" width="3.85546875" style="1" customWidth="1"/>
    <col min="8649" max="8649" width="19.85546875" style="1" customWidth="1"/>
    <col min="8650" max="8650" width="6.5703125" style="1" customWidth="1"/>
    <col min="8651" max="8651" width="7.5703125" style="1" bestFit="1" customWidth="1"/>
    <col min="8652" max="8656" width="13.28515625" style="1" customWidth="1"/>
    <col min="8657" max="8657" width="14.5703125" style="1" customWidth="1"/>
    <col min="8658" max="8658" width="14.85546875" style="1" customWidth="1"/>
    <col min="8659" max="8659" width="13.7109375" style="1" bestFit="1" customWidth="1"/>
    <col min="8660" max="8660" width="15.7109375" style="1" bestFit="1" customWidth="1"/>
    <col min="8661" max="8661" width="10.5703125" style="1" customWidth="1"/>
    <col min="8662" max="8662" width="8" style="1" customWidth="1"/>
    <col min="8663" max="8903" width="9.140625" style="1"/>
    <col min="8904" max="8904" width="3.85546875" style="1" customWidth="1"/>
    <col min="8905" max="8905" width="19.85546875" style="1" customWidth="1"/>
    <col min="8906" max="8906" width="6.5703125" style="1" customWidth="1"/>
    <col min="8907" max="8907" width="7.5703125" style="1" bestFit="1" customWidth="1"/>
    <col min="8908" max="8912" width="13.28515625" style="1" customWidth="1"/>
    <col min="8913" max="8913" width="14.5703125" style="1" customWidth="1"/>
    <col min="8914" max="8914" width="14.85546875" style="1" customWidth="1"/>
    <col min="8915" max="8915" width="13.7109375" style="1" bestFit="1" customWidth="1"/>
    <col min="8916" max="8916" width="15.7109375" style="1" bestFit="1" customWidth="1"/>
    <col min="8917" max="8917" width="10.5703125" style="1" customWidth="1"/>
    <col min="8918" max="8918" width="8" style="1" customWidth="1"/>
    <col min="8919" max="9159" width="9.140625" style="1"/>
    <col min="9160" max="9160" width="3.85546875" style="1" customWidth="1"/>
    <col min="9161" max="9161" width="19.85546875" style="1" customWidth="1"/>
    <col min="9162" max="9162" width="6.5703125" style="1" customWidth="1"/>
    <col min="9163" max="9163" width="7.5703125" style="1" bestFit="1" customWidth="1"/>
    <col min="9164" max="9168" width="13.28515625" style="1" customWidth="1"/>
    <col min="9169" max="9169" width="14.5703125" style="1" customWidth="1"/>
    <col min="9170" max="9170" width="14.85546875" style="1" customWidth="1"/>
    <col min="9171" max="9171" width="13.7109375" style="1" bestFit="1" customWidth="1"/>
    <col min="9172" max="9172" width="15.7109375" style="1" bestFit="1" customWidth="1"/>
    <col min="9173" max="9173" width="10.5703125" style="1" customWidth="1"/>
    <col min="9174" max="9174" width="8" style="1" customWidth="1"/>
    <col min="9175" max="9415" width="9.140625" style="1"/>
    <col min="9416" max="9416" width="3.85546875" style="1" customWidth="1"/>
    <col min="9417" max="9417" width="19.85546875" style="1" customWidth="1"/>
    <col min="9418" max="9418" width="6.5703125" style="1" customWidth="1"/>
    <col min="9419" max="9419" width="7.5703125" style="1" bestFit="1" customWidth="1"/>
    <col min="9420" max="9424" width="13.28515625" style="1" customWidth="1"/>
    <col min="9425" max="9425" width="14.5703125" style="1" customWidth="1"/>
    <col min="9426" max="9426" width="14.85546875" style="1" customWidth="1"/>
    <col min="9427" max="9427" width="13.7109375" style="1" bestFit="1" customWidth="1"/>
    <col min="9428" max="9428" width="15.7109375" style="1" bestFit="1" customWidth="1"/>
    <col min="9429" max="9429" width="10.5703125" style="1" customWidth="1"/>
    <col min="9430" max="9430" width="8" style="1" customWidth="1"/>
    <col min="9431" max="9671" width="9.140625" style="1"/>
    <col min="9672" max="9672" width="3.85546875" style="1" customWidth="1"/>
    <col min="9673" max="9673" width="19.85546875" style="1" customWidth="1"/>
    <col min="9674" max="9674" width="6.5703125" style="1" customWidth="1"/>
    <col min="9675" max="9675" width="7.5703125" style="1" bestFit="1" customWidth="1"/>
    <col min="9676" max="9680" width="13.28515625" style="1" customWidth="1"/>
    <col min="9681" max="9681" width="14.5703125" style="1" customWidth="1"/>
    <col min="9682" max="9682" width="14.85546875" style="1" customWidth="1"/>
    <col min="9683" max="9683" width="13.7109375" style="1" bestFit="1" customWidth="1"/>
    <col min="9684" max="9684" width="15.7109375" style="1" bestFit="1" customWidth="1"/>
    <col min="9685" max="9685" width="10.5703125" style="1" customWidth="1"/>
    <col min="9686" max="9686" width="8" style="1" customWidth="1"/>
    <col min="9687" max="9927" width="9.140625" style="1"/>
    <col min="9928" max="9928" width="3.85546875" style="1" customWidth="1"/>
    <col min="9929" max="9929" width="19.85546875" style="1" customWidth="1"/>
    <col min="9930" max="9930" width="6.5703125" style="1" customWidth="1"/>
    <col min="9931" max="9931" width="7.5703125" style="1" bestFit="1" customWidth="1"/>
    <col min="9932" max="9936" width="13.28515625" style="1" customWidth="1"/>
    <col min="9937" max="9937" width="14.5703125" style="1" customWidth="1"/>
    <col min="9938" max="9938" width="14.85546875" style="1" customWidth="1"/>
    <col min="9939" max="9939" width="13.7109375" style="1" bestFit="1" customWidth="1"/>
    <col min="9940" max="9940" width="15.7109375" style="1" bestFit="1" customWidth="1"/>
    <col min="9941" max="9941" width="10.5703125" style="1" customWidth="1"/>
    <col min="9942" max="9942" width="8" style="1" customWidth="1"/>
    <col min="9943" max="10183" width="9.140625" style="1"/>
    <col min="10184" max="10184" width="3.85546875" style="1" customWidth="1"/>
    <col min="10185" max="10185" width="19.85546875" style="1" customWidth="1"/>
    <col min="10186" max="10186" width="6.5703125" style="1" customWidth="1"/>
    <col min="10187" max="10187" width="7.5703125" style="1" bestFit="1" customWidth="1"/>
    <col min="10188" max="10192" width="13.28515625" style="1" customWidth="1"/>
    <col min="10193" max="10193" width="14.5703125" style="1" customWidth="1"/>
    <col min="10194" max="10194" width="14.85546875" style="1" customWidth="1"/>
    <col min="10195" max="10195" width="13.7109375" style="1" bestFit="1" customWidth="1"/>
    <col min="10196" max="10196" width="15.7109375" style="1" bestFit="1" customWidth="1"/>
    <col min="10197" max="10197" width="10.5703125" style="1" customWidth="1"/>
    <col min="10198" max="10198" width="8" style="1" customWidth="1"/>
    <col min="10199" max="10439" width="9.140625" style="1"/>
    <col min="10440" max="10440" width="3.85546875" style="1" customWidth="1"/>
    <col min="10441" max="10441" width="19.85546875" style="1" customWidth="1"/>
    <col min="10442" max="10442" width="6.5703125" style="1" customWidth="1"/>
    <col min="10443" max="10443" width="7.5703125" style="1" bestFit="1" customWidth="1"/>
    <col min="10444" max="10448" width="13.28515625" style="1" customWidth="1"/>
    <col min="10449" max="10449" width="14.5703125" style="1" customWidth="1"/>
    <col min="10450" max="10450" width="14.85546875" style="1" customWidth="1"/>
    <col min="10451" max="10451" width="13.7109375" style="1" bestFit="1" customWidth="1"/>
    <col min="10452" max="10452" width="15.7109375" style="1" bestFit="1" customWidth="1"/>
    <col min="10453" max="10453" width="10.5703125" style="1" customWidth="1"/>
    <col min="10454" max="10454" width="8" style="1" customWidth="1"/>
    <col min="10455" max="10695" width="9.140625" style="1"/>
    <col min="10696" max="10696" width="3.85546875" style="1" customWidth="1"/>
    <col min="10697" max="10697" width="19.85546875" style="1" customWidth="1"/>
    <col min="10698" max="10698" width="6.5703125" style="1" customWidth="1"/>
    <col min="10699" max="10699" width="7.5703125" style="1" bestFit="1" customWidth="1"/>
    <col min="10700" max="10704" width="13.28515625" style="1" customWidth="1"/>
    <col min="10705" max="10705" width="14.5703125" style="1" customWidth="1"/>
    <col min="10706" max="10706" width="14.85546875" style="1" customWidth="1"/>
    <col min="10707" max="10707" width="13.7109375" style="1" bestFit="1" customWidth="1"/>
    <col min="10708" max="10708" width="15.7109375" style="1" bestFit="1" customWidth="1"/>
    <col min="10709" max="10709" width="10.5703125" style="1" customWidth="1"/>
    <col min="10710" max="10710" width="8" style="1" customWidth="1"/>
    <col min="10711" max="10951" width="9.140625" style="1"/>
    <col min="10952" max="10952" width="3.85546875" style="1" customWidth="1"/>
    <col min="10953" max="10953" width="19.85546875" style="1" customWidth="1"/>
    <col min="10954" max="10954" width="6.5703125" style="1" customWidth="1"/>
    <col min="10955" max="10955" width="7.5703125" style="1" bestFit="1" customWidth="1"/>
    <col min="10956" max="10960" width="13.28515625" style="1" customWidth="1"/>
    <col min="10961" max="10961" width="14.5703125" style="1" customWidth="1"/>
    <col min="10962" max="10962" width="14.85546875" style="1" customWidth="1"/>
    <col min="10963" max="10963" width="13.7109375" style="1" bestFit="1" customWidth="1"/>
    <col min="10964" max="10964" width="15.7109375" style="1" bestFit="1" customWidth="1"/>
    <col min="10965" max="10965" width="10.5703125" style="1" customWidth="1"/>
    <col min="10966" max="10966" width="8" style="1" customWidth="1"/>
    <col min="10967" max="11207" width="9.140625" style="1"/>
    <col min="11208" max="11208" width="3.85546875" style="1" customWidth="1"/>
    <col min="11209" max="11209" width="19.85546875" style="1" customWidth="1"/>
    <col min="11210" max="11210" width="6.5703125" style="1" customWidth="1"/>
    <col min="11211" max="11211" width="7.5703125" style="1" bestFit="1" customWidth="1"/>
    <col min="11212" max="11216" width="13.28515625" style="1" customWidth="1"/>
    <col min="11217" max="11217" width="14.5703125" style="1" customWidth="1"/>
    <col min="11218" max="11218" width="14.85546875" style="1" customWidth="1"/>
    <col min="11219" max="11219" width="13.7109375" style="1" bestFit="1" customWidth="1"/>
    <col min="11220" max="11220" width="15.7109375" style="1" bestFit="1" customWidth="1"/>
    <col min="11221" max="11221" width="10.5703125" style="1" customWidth="1"/>
    <col min="11222" max="11222" width="8" style="1" customWidth="1"/>
    <col min="11223" max="11463" width="9.140625" style="1"/>
    <col min="11464" max="11464" width="3.85546875" style="1" customWidth="1"/>
    <col min="11465" max="11465" width="19.85546875" style="1" customWidth="1"/>
    <col min="11466" max="11466" width="6.5703125" style="1" customWidth="1"/>
    <col min="11467" max="11467" width="7.5703125" style="1" bestFit="1" customWidth="1"/>
    <col min="11468" max="11472" width="13.28515625" style="1" customWidth="1"/>
    <col min="11473" max="11473" width="14.5703125" style="1" customWidth="1"/>
    <col min="11474" max="11474" width="14.85546875" style="1" customWidth="1"/>
    <col min="11475" max="11475" width="13.7109375" style="1" bestFit="1" customWidth="1"/>
    <col min="11476" max="11476" width="15.7109375" style="1" bestFit="1" customWidth="1"/>
    <col min="11477" max="11477" width="10.5703125" style="1" customWidth="1"/>
    <col min="11478" max="11478" width="8" style="1" customWidth="1"/>
    <col min="11479" max="11719" width="9.140625" style="1"/>
    <col min="11720" max="11720" width="3.85546875" style="1" customWidth="1"/>
    <col min="11721" max="11721" width="19.85546875" style="1" customWidth="1"/>
    <col min="11722" max="11722" width="6.5703125" style="1" customWidth="1"/>
    <col min="11723" max="11723" width="7.5703125" style="1" bestFit="1" customWidth="1"/>
    <col min="11724" max="11728" width="13.28515625" style="1" customWidth="1"/>
    <col min="11729" max="11729" width="14.5703125" style="1" customWidth="1"/>
    <col min="11730" max="11730" width="14.85546875" style="1" customWidth="1"/>
    <col min="11731" max="11731" width="13.7109375" style="1" bestFit="1" customWidth="1"/>
    <col min="11732" max="11732" width="15.7109375" style="1" bestFit="1" customWidth="1"/>
    <col min="11733" max="11733" width="10.5703125" style="1" customWidth="1"/>
    <col min="11734" max="11734" width="8" style="1" customWidth="1"/>
    <col min="11735" max="11975" width="9.140625" style="1"/>
    <col min="11976" max="11976" width="3.85546875" style="1" customWidth="1"/>
    <col min="11977" max="11977" width="19.85546875" style="1" customWidth="1"/>
    <col min="11978" max="11978" width="6.5703125" style="1" customWidth="1"/>
    <col min="11979" max="11979" width="7.5703125" style="1" bestFit="1" customWidth="1"/>
    <col min="11980" max="11984" width="13.28515625" style="1" customWidth="1"/>
    <col min="11985" max="11985" width="14.5703125" style="1" customWidth="1"/>
    <col min="11986" max="11986" width="14.85546875" style="1" customWidth="1"/>
    <col min="11987" max="11987" width="13.7109375" style="1" bestFit="1" customWidth="1"/>
    <col min="11988" max="11988" width="15.7109375" style="1" bestFit="1" customWidth="1"/>
    <col min="11989" max="11989" width="10.5703125" style="1" customWidth="1"/>
    <col min="11990" max="11990" width="8" style="1" customWidth="1"/>
    <col min="11991" max="12231" width="9.140625" style="1"/>
    <col min="12232" max="12232" width="3.85546875" style="1" customWidth="1"/>
    <col min="12233" max="12233" width="19.85546875" style="1" customWidth="1"/>
    <col min="12234" max="12234" width="6.5703125" style="1" customWidth="1"/>
    <col min="12235" max="12235" width="7.5703125" style="1" bestFit="1" customWidth="1"/>
    <col min="12236" max="12240" width="13.28515625" style="1" customWidth="1"/>
    <col min="12241" max="12241" width="14.5703125" style="1" customWidth="1"/>
    <col min="12242" max="12242" width="14.85546875" style="1" customWidth="1"/>
    <col min="12243" max="12243" width="13.7109375" style="1" bestFit="1" customWidth="1"/>
    <col min="12244" max="12244" width="15.7109375" style="1" bestFit="1" customWidth="1"/>
    <col min="12245" max="12245" width="10.5703125" style="1" customWidth="1"/>
    <col min="12246" max="12246" width="8" style="1" customWidth="1"/>
    <col min="12247" max="12487" width="9.140625" style="1"/>
    <col min="12488" max="12488" width="3.85546875" style="1" customWidth="1"/>
    <col min="12489" max="12489" width="19.85546875" style="1" customWidth="1"/>
    <col min="12490" max="12490" width="6.5703125" style="1" customWidth="1"/>
    <col min="12491" max="12491" width="7.5703125" style="1" bestFit="1" customWidth="1"/>
    <col min="12492" max="12496" width="13.28515625" style="1" customWidth="1"/>
    <col min="12497" max="12497" width="14.5703125" style="1" customWidth="1"/>
    <col min="12498" max="12498" width="14.85546875" style="1" customWidth="1"/>
    <col min="12499" max="12499" width="13.7109375" style="1" bestFit="1" customWidth="1"/>
    <col min="12500" max="12500" width="15.7109375" style="1" bestFit="1" customWidth="1"/>
    <col min="12501" max="12501" width="10.5703125" style="1" customWidth="1"/>
    <col min="12502" max="12502" width="8" style="1" customWidth="1"/>
    <col min="12503" max="12743" width="9.140625" style="1"/>
    <col min="12744" max="12744" width="3.85546875" style="1" customWidth="1"/>
    <col min="12745" max="12745" width="19.85546875" style="1" customWidth="1"/>
    <col min="12746" max="12746" width="6.5703125" style="1" customWidth="1"/>
    <col min="12747" max="12747" width="7.5703125" style="1" bestFit="1" customWidth="1"/>
    <col min="12748" max="12752" width="13.28515625" style="1" customWidth="1"/>
    <col min="12753" max="12753" width="14.5703125" style="1" customWidth="1"/>
    <col min="12754" max="12754" width="14.85546875" style="1" customWidth="1"/>
    <col min="12755" max="12755" width="13.7109375" style="1" bestFit="1" customWidth="1"/>
    <col min="12756" max="12756" width="15.7109375" style="1" bestFit="1" customWidth="1"/>
    <col min="12757" max="12757" width="10.5703125" style="1" customWidth="1"/>
    <col min="12758" max="12758" width="8" style="1" customWidth="1"/>
    <col min="12759" max="12999" width="9.140625" style="1"/>
    <col min="13000" max="13000" width="3.85546875" style="1" customWidth="1"/>
    <col min="13001" max="13001" width="19.85546875" style="1" customWidth="1"/>
    <col min="13002" max="13002" width="6.5703125" style="1" customWidth="1"/>
    <col min="13003" max="13003" width="7.5703125" style="1" bestFit="1" customWidth="1"/>
    <col min="13004" max="13008" width="13.28515625" style="1" customWidth="1"/>
    <col min="13009" max="13009" width="14.5703125" style="1" customWidth="1"/>
    <col min="13010" max="13010" width="14.85546875" style="1" customWidth="1"/>
    <col min="13011" max="13011" width="13.7109375" style="1" bestFit="1" customWidth="1"/>
    <col min="13012" max="13012" width="15.7109375" style="1" bestFit="1" customWidth="1"/>
    <col min="13013" max="13013" width="10.5703125" style="1" customWidth="1"/>
    <col min="13014" max="13014" width="8" style="1" customWidth="1"/>
    <col min="13015" max="13255" width="9.140625" style="1"/>
    <col min="13256" max="13256" width="3.85546875" style="1" customWidth="1"/>
    <col min="13257" max="13257" width="19.85546875" style="1" customWidth="1"/>
    <col min="13258" max="13258" width="6.5703125" style="1" customWidth="1"/>
    <col min="13259" max="13259" width="7.5703125" style="1" bestFit="1" customWidth="1"/>
    <col min="13260" max="13264" width="13.28515625" style="1" customWidth="1"/>
    <col min="13265" max="13265" width="14.5703125" style="1" customWidth="1"/>
    <col min="13266" max="13266" width="14.85546875" style="1" customWidth="1"/>
    <col min="13267" max="13267" width="13.7109375" style="1" bestFit="1" customWidth="1"/>
    <col min="13268" max="13268" width="15.7109375" style="1" bestFit="1" customWidth="1"/>
    <col min="13269" max="13269" width="10.5703125" style="1" customWidth="1"/>
    <col min="13270" max="13270" width="8" style="1" customWidth="1"/>
    <col min="13271" max="13511" width="9.140625" style="1"/>
    <col min="13512" max="13512" width="3.85546875" style="1" customWidth="1"/>
    <col min="13513" max="13513" width="19.85546875" style="1" customWidth="1"/>
    <col min="13514" max="13514" width="6.5703125" style="1" customWidth="1"/>
    <col min="13515" max="13515" width="7.5703125" style="1" bestFit="1" customWidth="1"/>
    <col min="13516" max="13520" width="13.28515625" style="1" customWidth="1"/>
    <col min="13521" max="13521" width="14.5703125" style="1" customWidth="1"/>
    <col min="13522" max="13522" width="14.85546875" style="1" customWidth="1"/>
    <col min="13523" max="13523" width="13.7109375" style="1" bestFit="1" customWidth="1"/>
    <col min="13524" max="13524" width="15.7109375" style="1" bestFit="1" customWidth="1"/>
    <col min="13525" max="13525" width="10.5703125" style="1" customWidth="1"/>
    <col min="13526" max="13526" width="8" style="1" customWidth="1"/>
    <col min="13527" max="13767" width="9.140625" style="1"/>
    <col min="13768" max="13768" width="3.85546875" style="1" customWidth="1"/>
    <col min="13769" max="13769" width="19.85546875" style="1" customWidth="1"/>
    <col min="13770" max="13770" width="6.5703125" style="1" customWidth="1"/>
    <col min="13771" max="13771" width="7.5703125" style="1" bestFit="1" customWidth="1"/>
    <col min="13772" max="13776" width="13.28515625" style="1" customWidth="1"/>
    <col min="13777" max="13777" width="14.5703125" style="1" customWidth="1"/>
    <col min="13778" max="13778" width="14.85546875" style="1" customWidth="1"/>
    <col min="13779" max="13779" width="13.7109375" style="1" bestFit="1" customWidth="1"/>
    <col min="13780" max="13780" width="15.7109375" style="1" bestFit="1" customWidth="1"/>
    <col min="13781" max="13781" width="10.5703125" style="1" customWidth="1"/>
    <col min="13782" max="13782" width="8" style="1" customWidth="1"/>
    <col min="13783" max="14023" width="9.140625" style="1"/>
    <col min="14024" max="14024" width="3.85546875" style="1" customWidth="1"/>
    <col min="14025" max="14025" width="19.85546875" style="1" customWidth="1"/>
    <col min="14026" max="14026" width="6.5703125" style="1" customWidth="1"/>
    <col min="14027" max="14027" width="7.5703125" style="1" bestFit="1" customWidth="1"/>
    <col min="14028" max="14032" width="13.28515625" style="1" customWidth="1"/>
    <col min="14033" max="14033" width="14.5703125" style="1" customWidth="1"/>
    <col min="14034" max="14034" width="14.85546875" style="1" customWidth="1"/>
    <col min="14035" max="14035" width="13.7109375" style="1" bestFit="1" customWidth="1"/>
    <col min="14036" max="14036" width="15.7109375" style="1" bestFit="1" customWidth="1"/>
    <col min="14037" max="14037" width="10.5703125" style="1" customWidth="1"/>
    <col min="14038" max="14038" width="8" style="1" customWidth="1"/>
    <col min="14039" max="14279" width="9.140625" style="1"/>
    <col min="14280" max="14280" width="3.85546875" style="1" customWidth="1"/>
    <col min="14281" max="14281" width="19.85546875" style="1" customWidth="1"/>
    <col min="14282" max="14282" width="6.5703125" style="1" customWidth="1"/>
    <col min="14283" max="14283" width="7.5703125" style="1" bestFit="1" customWidth="1"/>
    <col min="14284" max="14288" width="13.28515625" style="1" customWidth="1"/>
    <col min="14289" max="14289" width="14.5703125" style="1" customWidth="1"/>
    <col min="14290" max="14290" width="14.85546875" style="1" customWidth="1"/>
    <col min="14291" max="14291" width="13.7109375" style="1" bestFit="1" customWidth="1"/>
    <col min="14292" max="14292" width="15.7109375" style="1" bestFit="1" customWidth="1"/>
    <col min="14293" max="14293" width="10.5703125" style="1" customWidth="1"/>
    <col min="14294" max="14294" width="8" style="1" customWidth="1"/>
    <col min="14295" max="14535" width="9.140625" style="1"/>
    <col min="14536" max="14536" width="3.85546875" style="1" customWidth="1"/>
    <col min="14537" max="14537" width="19.85546875" style="1" customWidth="1"/>
    <col min="14538" max="14538" width="6.5703125" style="1" customWidth="1"/>
    <col min="14539" max="14539" width="7.5703125" style="1" bestFit="1" customWidth="1"/>
    <col min="14540" max="14544" width="13.28515625" style="1" customWidth="1"/>
    <col min="14545" max="14545" width="14.5703125" style="1" customWidth="1"/>
    <col min="14546" max="14546" width="14.85546875" style="1" customWidth="1"/>
    <col min="14547" max="14547" width="13.7109375" style="1" bestFit="1" customWidth="1"/>
    <col min="14548" max="14548" width="15.7109375" style="1" bestFit="1" customWidth="1"/>
    <col min="14549" max="14549" width="10.5703125" style="1" customWidth="1"/>
    <col min="14550" max="14550" width="8" style="1" customWidth="1"/>
    <col min="14551" max="14791" width="9.140625" style="1"/>
    <col min="14792" max="14792" width="3.85546875" style="1" customWidth="1"/>
    <col min="14793" max="14793" width="19.85546875" style="1" customWidth="1"/>
    <col min="14794" max="14794" width="6.5703125" style="1" customWidth="1"/>
    <col min="14795" max="14795" width="7.5703125" style="1" bestFit="1" customWidth="1"/>
    <col min="14796" max="14800" width="13.28515625" style="1" customWidth="1"/>
    <col min="14801" max="14801" width="14.5703125" style="1" customWidth="1"/>
    <col min="14802" max="14802" width="14.85546875" style="1" customWidth="1"/>
    <col min="14803" max="14803" width="13.7109375" style="1" bestFit="1" customWidth="1"/>
    <col min="14804" max="14804" width="15.7109375" style="1" bestFit="1" customWidth="1"/>
    <col min="14805" max="14805" width="10.5703125" style="1" customWidth="1"/>
    <col min="14806" max="14806" width="8" style="1" customWidth="1"/>
    <col min="14807" max="15047" width="9.140625" style="1"/>
    <col min="15048" max="15048" width="3.85546875" style="1" customWidth="1"/>
    <col min="15049" max="15049" width="19.85546875" style="1" customWidth="1"/>
    <col min="15050" max="15050" width="6.5703125" style="1" customWidth="1"/>
    <col min="15051" max="15051" width="7.5703125" style="1" bestFit="1" customWidth="1"/>
    <col min="15052" max="15056" width="13.28515625" style="1" customWidth="1"/>
    <col min="15057" max="15057" width="14.5703125" style="1" customWidth="1"/>
    <col min="15058" max="15058" width="14.85546875" style="1" customWidth="1"/>
    <col min="15059" max="15059" width="13.7109375" style="1" bestFit="1" customWidth="1"/>
    <col min="15060" max="15060" width="15.7109375" style="1" bestFit="1" customWidth="1"/>
    <col min="15061" max="15061" width="10.5703125" style="1" customWidth="1"/>
    <col min="15062" max="15062" width="8" style="1" customWidth="1"/>
    <col min="15063" max="15303" width="9.140625" style="1"/>
    <col min="15304" max="15304" width="3.85546875" style="1" customWidth="1"/>
    <col min="15305" max="15305" width="19.85546875" style="1" customWidth="1"/>
    <col min="15306" max="15306" width="6.5703125" style="1" customWidth="1"/>
    <col min="15307" max="15307" width="7.5703125" style="1" bestFit="1" customWidth="1"/>
    <col min="15308" max="15312" width="13.28515625" style="1" customWidth="1"/>
    <col min="15313" max="15313" width="14.5703125" style="1" customWidth="1"/>
    <col min="15314" max="15314" width="14.85546875" style="1" customWidth="1"/>
    <col min="15315" max="15315" width="13.7109375" style="1" bestFit="1" customWidth="1"/>
    <col min="15316" max="15316" width="15.7109375" style="1" bestFit="1" customWidth="1"/>
    <col min="15317" max="15317" width="10.5703125" style="1" customWidth="1"/>
    <col min="15318" max="15318" width="8" style="1" customWidth="1"/>
    <col min="15319" max="15559" width="9.140625" style="1"/>
    <col min="15560" max="15560" width="3.85546875" style="1" customWidth="1"/>
    <col min="15561" max="15561" width="19.85546875" style="1" customWidth="1"/>
    <col min="15562" max="15562" width="6.5703125" style="1" customWidth="1"/>
    <col min="15563" max="15563" width="7.5703125" style="1" bestFit="1" customWidth="1"/>
    <col min="15564" max="15568" width="13.28515625" style="1" customWidth="1"/>
    <col min="15569" max="15569" width="14.5703125" style="1" customWidth="1"/>
    <col min="15570" max="15570" width="14.85546875" style="1" customWidth="1"/>
    <col min="15571" max="15571" width="13.7109375" style="1" bestFit="1" customWidth="1"/>
    <col min="15572" max="15572" width="15.7109375" style="1" bestFit="1" customWidth="1"/>
    <col min="15573" max="15573" width="10.5703125" style="1" customWidth="1"/>
    <col min="15574" max="15574" width="8" style="1" customWidth="1"/>
    <col min="15575" max="15815" width="9.140625" style="1"/>
    <col min="15816" max="15816" width="3.85546875" style="1" customWidth="1"/>
    <col min="15817" max="15817" width="19.85546875" style="1" customWidth="1"/>
    <col min="15818" max="15818" width="6.5703125" style="1" customWidth="1"/>
    <col min="15819" max="15819" width="7.5703125" style="1" bestFit="1" customWidth="1"/>
    <col min="15820" max="15824" width="13.28515625" style="1" customWidth="1"/>
    <col min="15825" max="15825" width="14.5703125" style="1" customWidth="1"/>
    <col min="15826" max="15826" width="14.85546875" style="1" customWidth="1"/>
    <col min="15827" max="15827" width="13.7109375" style="1" bestFit="1" customWidth="1"/>
    <col min="15828" max="15828" width="15.7109375" style="1" bestFit="1" customWidth="1"/>
    <col min="15829" max="15829" width="10.5703125" style="1" customWidth="1"/>
    <col min="15830" max="15830" width="8" style="1" customWidth="1"/>
    <col min="15831" max="16071" width="9.140625" style="1"/>
    <col min="16072" max="16072" width="3.85546875" style="1" customWidth="1"/>
    <col min="16073" max="16073" width="19.85546875" style="1" customWidth="1"/>
    <col min="16074" max="16074" width="6.5703125" style="1" customWidth="1"/>
    <col min="16075" max="16075" width="7.5703125" style="1" bestFit="1" customWidth="1"/>
    <col min="16076" max="16080" width="13.28515625" style="1" customWidth="1"/>
    <col min="16081" max="16081" width="14.5703125" style="1" customWidth="1"/>
    <col min="16082" max="16082" width="14.85546875" style="1" customWidth="1"/>
    <col min="16083" max="16083" width="13.7109375" style="1" bestFit="1" customWidth="1"/>
    <col min="16084" max="16084" width="15.7109375" style="1" bestFit="1" customWidth="1"/>
    <col min="16085" max="16085" width="10.5703125" style="1" customWidth="1"/>
    <col min="16086" max="16086" width="8" style="1" customWidth="1"/>
    <col min="16087" max="16384" width="9.140625" style="1"/>
  </cols>
  <sheetData>
    <row r="1" spans="1:14" ht="15" customHeight="1" x14ac:dyDescent="0.25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3" spans="1:14" ht="21.75" customHeight="1" x14ac:dyDescent="0.25">
      <c r="A3" s="216" t="s">
        <v>232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</row>
    <row r="4" spans="1:14" ht="6" customHeight="1" x14ac:dyDescent="0.25"/>
    <row r="5" spans="1:14" ht="15" customHeight="1" x14ac:dyDescent="0.25">
      <c r="A5" s="2" t="s">
        <v>2</v>
      </c>
    </row>
    <row r="6" spans="1:14" ht="33.75" customHeight="1" x14ac:dyDescent="0.25">
      <c r="A6" s="217" t="s">
        <v>233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</row>
    <row r="7" spans="1:14" ht="6" customHeight="1" x14ac:dyDescent="0.25"/>
    <row r="8" spans="1:14" ht="15" customHeight="1" x14ac:dyDescent="0.25">
      <c r="A8" s="2" t="s">
        <v>4</v>
      </c>
    </row>
    <row r="9" spans="1:14" ht="31.5" customHeight="1" x14ac:dyDescent="0.25">
      <c r="A9" s="218" t="s">
        <v>5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</row>
    <row r="10" spans="1:14" ht="10.5" customHeight="1" x14ac:dyDescent="0.25"/>
    <row r="11" spans="1:14" ht="72.75" customHeight="1" x14ac:dyDescent="0.25">
      <c r="A11" s="3" t="s">
        <v>6</v>
      </c>
      <c r="B11" s="3" t="s">
        <v>7</v>
      </c>
      <c r="C11" s="3" t="s">
        <v>8</v>
      </c>
      <c r="D11" s="3" t="s">
        <v>9</v>
      </c>
      <c r="E11" s="4" t="s">
        <v>237</v>
      </c>
      <c r="F11" s="4" t="s">
        <v>238</v>
      </c>
      <c r="G11" s="4" t="s">
        <v>239</v>
      </c>
      <c r="H11" s="3" t="s">
        <v>11</v>
      </c>
      <c r="I11" s="3" t="s">
        <v>12</v>
      </c>
      <c r="J11" s="3" t="s">
        <v>13</v>
      </c>
      <c r="K11" s="3" t="s">
        <v>14</v>
      </c>
    </row>
    <row r="12" spans="1:14" ht="54.75" customHeight="1" x14ac:dyDescent="0.25">
      <c r="A12" s="3">
        <v>1</v>
      </c>
      <c r="B12" s="3" t="s">
        <v>231</v>
      </c>
      <c r="C12" s="3" t="s">
        <v>15</v>
      </c>
      <c r="D12" s="3">
        <v>1000</v>
      </c>
      <c r="E12" s="5">
        <v>17</v>
      </c>
      <c r="F12" s="5">
        <v>19</v>
      </c>
      <c r="G12" s="5">
        <v>25</v>
      </c>
      <c r="H12" s="6">
        <f>ROUND((AVERAGE(E12:G12)),2)</f>
        <v>20.329999999999998</v>
      </c>
      <c r="I12" s="6">
        <f>SQRT(SUM((POWER(E12-H12,2)),(POWER(G12-H12,2)),(POWER(F12-H12,2)))/(COLUMNS(E12:G12)-1))</f>
        <v>4.1633340005337072</v>
      </c>
      <c r="J12" s="6">
        <f>I12/H12*100</f>
        <v>20.478770292836732</v>
      </c>
      <c r="K12" s="6">
        <f>H12*D12</f>
        <v>20330</v>
      </c>
      <c r="L12" s="7"/>
      <c r="M12" s="8"/>
      <c r="N12" s="201"/>
    </row>
    <row r="13" spans="1:14" ht="33.75" customHeight="1" x14ac:dyDescent="0.25">
      <c r="A13" s="219" t="s">
        <v>16</v>
      </c>
      <c r="B13" s="220"/>
      <c r="C13" s="220"/>
      <c r="D13" s="220"/>
      <c r="E13" s="220"/>
      <c r="F13" s="220"/>
      <c r="G13" s="220"/>
      <c r="H13" s="220"/>
      <c r="I13" s="220"/>
      <c r="J13" s="221"/>
      <c r="K13" s="10">
        <f>SUM(K12:K12)</f>
        <v>20330</v>
      </c>
      <c r="M13" s="11"/>
      <c r="N13" s="12"/>
    </row>
    <row r="14" spans="1:14" ht="15" customHeight="1" x14ac:dyDescent="0.25">
      <c r="A14" s="13"/>
      <c r="C14" s="13"/>
      <c r="D14" s="13"/>
      <c r="E14" s="13"/>
      <c r="F14" s="13"/>
      <c r="G14" s="13"/>
      <c r="H14" s="13"/>
      <c r="I14" s="13"/>
      <c r="J14" s="13"/>
      <c r="K14" s="13"/>
      <c r="L14" s="14"/>
      <c r="N14" s="7"/>
    </row>
    <row r="15" spans="1:14" ht="23.25" customHeight="1" x14ac:dyDescent="0.25">
      <c r="A15" s="218" t="s">
        <v>234</v>
      </c>
      <c r="B15" s="218"/>
      <c r="C15" s="218"/>
      <c r="D15" s="218"/>
      <c r="E15" s="218"/>
      <c r="F15" s="218"/>
      <c r="G15" s="218"/>
      <c r="H15" s="218"/>
      <c r="I15" s="218"/>
      <c r="J15" s="218"/>
      <c r="K15" s="218"/>
      <c r="L15" s="218"/>
      <c r="N15" s="7"/>
    </row>
    <row r="16" spans="1:14" s="18" customFormat="1" ht="18.75" customHeight="1" x14ac:dyDescent="0.3">
      <c r="A16" s="202"/>
      <c r="B16" s="16" t="s">
        <v>18</v>
      </c>
      <c r="C16" s="202"/>
      <c r="D16" s="202"/>
      <c r="E16" s="202"/>
      <c r="F16" s="202"/>
      <c r="G16" s="202"/>
      <c r="H16" s="17"/>
      <c r="I16" s="202"/>
      <c r="K16" s="19"/>
      <c r="L16" s="20"/>
    </row>
    <row r="17" spans="2:12" ht="38.25" customHeight="1" x14ac:dyDescent="0.25">
      <c r="B17" s="45" t="s">
        <v>19</v>
      </c>
      <c r="C17" s="45"/>
      <c r="E17" s="8"/>
      <c r="F17" s="8"/>
      <c r="G17" s="8"/>
      <c r="H17" s="22"/>
    </row>
    <row r="18" spans="2:12" ht="21" customHeight="1" x14ac:dyDescent="0.25">
      <c r="B18" s="28" t="s">
        <v>36</v>
      </c>
      <c r="C18" s="46"/>
      <c r="H18" s="7"/>
    </row>
    <row r="19" spans="2:12" ht="15" customHeight="1" x14ac:dyDescent="0.25">
      <c r="B19" s="28"/>
      <c r="C19" s="46"/>
    </row>
    <row r="20" spans="2:12" ht="38.25" customHeight="1" x14ac:dyDescent="0.25">
      <c r="B20" s="45" t="s">
        <v>21</v>
      </c>
      <c r="C20" s="45"/>
    </row>
    <row r="21" spans="2:12" ht="21.75" customHeight="1" x14ac:dyDescent="0.25">
      <c r="B21" s="28" t="s">
        <v>22</v>
      </c>
      <c r="C21" s="46"/>
    </row>
    <row r="22" spans="2:12" ht="28.5" customHeight="1" x14ac:dyDescent="0.25">
      <c r="B22" s="46"/>
      <c r="C22" s="46"/>
    </row>
    <row r="23" spans="2:12" ht="16.5" x14ac:dyDescent="0.25">
      <c r="B23" s="47" t="s">
        <v>35</v>
      </c>
      <c r="C23" s="48"/>
      <c r="I23" s="2"/>
      <c r="J23" s="2"/>
      <c r="K23" s="2"/>
    </row>
    <row r="24" spans="2:12" ht="60" customHeight="1" x14ac:dyDescent="0.25">
      <c r="B24" s="45" t="s">
        <v>235</v>
      </c>
      <c r="C24" s="45"/>
      <c r="I24" s="27"/>
      <c r="J24" s="27"/>
      <c r="K24" s="27"/>
    </row>
    <row r="25" spans="2:12" ht="23.25" customHeight="1" x14ac:dyDescent="0.25">
      <c r="B25" s="28" t="s">
        <v>236</v>
      </c>
      <c r="C25" s="46"/>
    </row>
    <row r="26" spans="2:12" ht="17.25" customHeight="1" x14ac:dyDescent="0.25">
      <c r="B26" s="46"/>
      <c r="C26" s="46"/>
    </row>
    <row r="27" spans="2:12" x14ac:dyDescent="0.25">
      <c r="B27" s="223" t="s">
        <v>25</v>
      </c>
      <c r="C27" s="224"/>
      <c r="J27" s="49"/>
      <c r="K27" s="203" t="s">
        <v>24</v>
      </c>
      <c r="L27" s="49"/>
    </row>
    <row r="28" spans="2:12" ht="22.5" customHeight="1" x14ac:dyDescent="0.25">
      <c r="B28" s="224"/>
      <c r="C28" s="224"/>
      <c r="H28" s="29"/>
      <c r="I28" s="18"/>
      <c r="J28" s="36"/>
      <c r="K28" s="36">
        <f ca="1">TODAY()</f>
        <v>46188</v>
      </c>
    </row>
    <row r="29" spans="2:12" ht="16.5" customHeight="1" x14ac:dyDescent="0.25">
      <c r="B29" s="31" t="s">
        <v>27</v>
      </c>
      <c r="C29" s="46"/>
      <c r="I29" s="37"/>
      <c r="J29" s="37"/>
      <c r="K29" s="38" t="s">
        <v>26</v>
      </c>
    </row>
  </sheetData>
  <mergeCells count="7">
    <mergeCell ref="B27:C28"/>
    <mergeCell ref="A1:K1"/>
    <mergeCell ref="A3:K3"/>
    <mergeCell ref="A6:K6"/>
    <mergeCell ref="A9:K9"/>
    <mergeCell ref="A13:J13"/>
    <mergeCell ref="A15:L15"/>
  </mergeCells>
  <pageMargins left="0.7" right="0.7" top="0.75" bottom="0.75" header="0.3" footer="0.3"/>
  <pageSetup paperSize="9" scale="5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zoomScale="80" zoomScaleNormal="80" workbookViewId="0">
      <selection activeCell="P7" sqref="P7"/>
    </sheetView>
  </sheetViews>
  <sheetFormatPr defaultRowHeight="15.75" x14ac:dyDescent="0.25"/>
  <cols>
    <col min="1" max="1" width="5.7109375" style="1" customWidth="1"/>
    <col min="2" max="2" width="64.85546875" style="53" customWidth="1"/>
    <col min="3" max="3" width="9.42578125" style="1" customWidth="1"/>
    <col min="4" max="4" width="10.5703125" style="1" customWidth="1"/>
    <col min="5" max="7" width="40.42578125" style="1" customWidth="1"/>
    <col min="8" max="8" width="31.5703125" style="1" customWidth="1"/>
    <col min="9" max="15" width="9.140625" style="1"/>
    <col min="16" max="16" width="9.5703125" style="1" bestFit="1" customWidth="1"/>
    <col min="17" max="193" width="9.140625" style="1"/>
    <col min="194" max="194" width="3.85546875" style="1" customWidth="1"/>
    <col min="195" max="195" width="19.85546875" style="1" customWidth="1"/>
    <col min="196" max="196" width="6.5703125" style="1" customWidth="1"/>
    <col min="197" max="197" width="7.5703125" style="1" bestFit="1" customWidth="1"/>
    <col min="198" max="202" width="13.28515625" style="1" customWidth="1"/>
    <col min="203" max="203" width="14.5703125" style="1" customWidth="1"/>
    <col min="204" max="204" width="14.85546875" style="1" customWidth="1"/>
    <col min="205" max="205" width="13.7109375" style="1" bestFit="1" customWidth="1"/>
    <col min="206" max="206" width="15.7109375" style="1" bestFit="1" customWidth="1"/>
    <col min="207" max="207" width="10.5703125" style="1" customWidth="1"/>
    <col min="208" max="208" width="8" style="1" customWidth="1"/>
    <col min="209" max="445" width="9.140625" style="1"/>
    <col min="446" max="446" width="3.85546875" style="1" customWidth="1"/>
    <col min="447" max="447" width="19.85546875" style="1" customWidth="1"/>
    <col min="448" max="448" width="6.5703125" style="1" customWidth="1"/>
    <col min="449" max="449" width="7.5703125" style="1" bestFit="1" customWidth="1"/>
    <col min="450" max="454" width="13.28515625" style="1" customWidth="1"/>
    <col min="455" max="455" width="14.5703125" style="1" customWidth="1"/>
    <col min="456" max="456" width="14.85546875" style="1" customWidth="1"/>
    <col min="457" max="457" width="13.7109375" style="1" bestFit="1" customWidth="1"/>
    <col min="458" max="458" width="15.7109375" style="1" bestFit="1" customWidth="1"/>
    <col min="459" max="459" width="10.5703125" style="1" customWidth="1"/>
    <col min="460" max="460" width="8" style="1" customWidth="1"/>
    <col min="461" max="701" width="9.140625" style="1"/>
    <col min="702" max="702" width="3.85546875" style="1" customWidth="1"/>
    <col min="703" max="703" width="19.85546875" style="1" customWidth="1"/>
    <col min="704" max="704" width="6.5703125" style="1" customWidth="1"/>
    <col min="705" max="705" width="7.5703125" style="1" bestFit="1" customWidth="1"/>
    <col min="706" max="710" width="13.28515625" style="1" customWidth="1"/>
    <col min="711" max="711" width="14.5703125" style="1" customWidth="1"/>
    <col min="712" max="712" width="14.85546875" style="1" customWidth="1"/>
    <col min="713" max="713" width="13.7109375" style="1" bestFit="1" customWidth="1"/>
    <col min="714" max="714" width="15.7109375" style="1" bestFit="1" customWidth="1"/>
    <col min="715" max="715" width="10.5703125" style="1" customWidth="1"/>
    <col min="716" max="716" width="8" style="1" customWidth="1"/>
    <col min="717" max="957" width="9.140625" style="1"/>
    <col min="958" max="958" width="3.85546875" style="1" customWidth="1"/>
    <col min="959" max="959" width="19.85546875" style="1" customWidth="1"/>
    <col min="960" max="960" width="6.5703125" style="1" customWidth="1"/>
    <col min="961" max="961" width="7.5703125" style="1" bestFit="1" customWidth="1"/>
    <col min="962" max="966" width="13.28515625" style="1" customWidth="1"/>
    <col min="967" max="967" width="14.5703125" style="1" customWidth="1"/>
    <col min="968" max="968" width="14.85546875" style="1" customWidth="1"/>
    <col min="969" max="969" width="13.7109375" style="1" bestFit="1" customWidth="1"/>
    <col min="970" max="970" width="15.7109375" style="1" bestFit="1" customWidth="1"/>
    <col min="971" max="971" width="10.5703125" style="1" customWidth="1"/>
    <col min="972" max="972" width="8" style="1" customWidth="1"/>
    <col min="973" max="1213" width="9.140625" style="1"/>
    <col min="1214" max="1214" width="3.85546875" style="1" customWidth="1"/>
    <col min="1215" max="1215" width="19.85546875" style="1" customWidth="1"/>
    <col min="1216" max="1216" width="6.5703125" style="1" customWidth="1"/>
    <col min="1217" max="1217" width="7.5703125" style="1" bestFit="1" customWidth="1"/>
    <col min="1218" max="1222" width="13.28515625" style="1" customWidth="1"/>
    <col min="1223" max="1223" width="14.5703125" style="1" customWidth="1"/>
    <col min="1224" max="1224" width="14.85546875" style="1" customWidth="1"/>
    <col min="1225" max="1225" width="13.7109375" style="1" bestFit="1" customWidth="1"/>
    <col min="1226" max="1226" width="15.7109375" style="1" bestFit="1" customWidth="1"/>
    <col min="1227" max="1227" width="10.5703125" style="1" customWidth="1"/>
    <col min="1228" max="1228" width="8" style="1" customWidth="1"/>
    <col min="1229" max="1469" width="9.140625" style="1"/>
    <col min="1470" max="1470" width="3.85546875" style="1" customWidth="1"/>
    <col min="1471" max="1471" width="19.85546875" style="1" customWidth="1"/>
    <col min="1472" max="1472" width="6.5703125" style="1" customWidth="1"/>
    <col min="1473" max="1473" width="7.5703125" style="1" bestFit="1" customWidth="1"/>
    <col min="1474" max="1478" width="13.28515625" style="1" customWidth="1"/>
    <col min="1479" max="1479" width="14.5703125" style="1" customWidth="1"/>
    <col min="1480" max="1480" width="14.85546875" style="1" customWidth="1"/>
    <col min="1481" max="1481" width="13.7109375" style="1" bestFit="1" customWidth="1"/>
    <col min="1482" max="1482" width="15.7109375" style="1" bestFit="1" customWidth="1"/>
    <col min="1483" max="1483" width="10.5703125" style="1" customWidth="1"/>
    <col min="1484" max="1484" width="8" style="1" customWidth="1"/>
    <col min="1485" max="1725" width="9.140625" style="1"/>
    <col min="1726" max="1726" width="3.85546875" style="1" customWidth="1"/>
    <col min="1727" max="1727" width="19.85546875" style="1" customWidth="1"/>
    <col min="1728" max="1728" width="6.5703125" style="1" customWidth="1"/>
    <col min="1729" max="1729" width="7.5703125" style="1" bestFit="1" customWidth="1"/>
    <col min="1730" max="1734" width="13.28515625" style="1" customWidth="1"/>
    <col min="1735" max="1735" width="14.5703125" style="1" customWidth="1"/>
    <col min="1736" max="1736" width="14.85546875" style="1" customWidth="1"/>
    <col min="1737" max="1737" width="13.7109375" style="1" bestFit="1" customWidth="1"/>
    <col min="1738" max="1738" width="15.7109375" style="1" bestFit="1" customWidth="1"/>
    <col min="1739" max="1739" width="10.5703125" style="1" customWidth="1"/>
    <col min="1740" max="1740" width="8" style="1" customWidth="1"/>
    <col min="1741" max="1981" width="9.140625" style="1"/>
    <col min="1982" max="1982" width="3.85546875" style="1" customWidth="1"/>
    <col min="1983" max="1983" width="19.85546875" style="1" customWidth="1"/>
    <col min="1984" max="1984" width="6.5703125" style="1" customWidth="1"/>
    <col min="1985" max="1985" width="7.5703125" style="1" bestFit="1" customWidth="1"/>
    <col min="1986" max="1990" width="13.28515625" style="1" customWidth="1"/>
    <col min="1991" max="1991" width="14.5703125" style="1" customWidth="1"/>
    <col min="1992" max="1992" width="14.85546875" style="1" customWidth="1"/>
    <col min="1993" max="1993" width="13.7109375" style="1" bestFit="1" customWidth="1"/>
    <col min="1994" max="1994" width="15.7109375" style="1" bestFit="1" customWidth="1"/>
    <col min="1995" max="1995" width="10.5703125" style="1" customWidth="1"/>
    <col min="1996" max="1996" width="8" style="1" customWidth="1"/>
    <col min="1997" max="2237" width="9.140625" style="1"/>
    <col min="2238" max="2238" width="3.85546875" style="1" customWidth="1"/>
    <col min="2239" max="2239" width="19.85546875" style="1" customWidth="1"/>
    <col min="2240" max="2240" width="6.5703125" style="1" customWidth="1"/>
    <col min="2241" max="2241" width="7.5703125" style="1" bestFit="1" customWidth="1"/>
    <col min="2242" max="2246" width="13.28515625" style="1" customWidth="1"/>
    <col min="2247" max="2247" width="14.5703125" style="1" customWidth="1"/>
    <col min="2248" max="2248" width="14.85546875" style="1" customWidth="1"/>
    <col min="2249" max="2249" width="13.7109375" style="1" bestFit="1" customWidth="1"/>
    <col min="2250" max="2250" width="15.7109375" style="1" bestFit="1" customWidth="1"/>
    <col min="2251" max="2251" width="10.5703125" style="1" customWidth="1"/>
    <col min="2252" max="2252" width="8" style="1" customWidth="1"/>
    <col min="2253" max="2493" width="9.140625" style="1"/>
    <col min="2494" max="2494" width="3.85546875" style="1" customWidth="1"/>
    <col min="2495" max="2495" width="19.85546875" style="1" customWidth="1"/>
    <col min="2496" max="2496" width="6.5703125" style="1" customWidth="1"/>
    <col min="2497" max="2497" width="7.5703125" style="1" bestFit="1" customWidth="1"/>
    <col min="2498" max="2502" width="13.28515625" style="1" customWidth="1"/>
    <col min="2503" max="2503" width="14.5703125" style="1" customWidth="1"/>
    <col min="2504" max="2504" width="14.85546875" style="1" customWidth="1"/>
    <col min="2505" max="2505" width="13.7109375" style="1" bestFit="1" customWidth="1"/>
    <col min="2506" max="2506" width="15.7109375" style="1" bestFit="1" customWidth="1"/>
    <col min="2507" max="2507" width="10.5703125" style="1" customWidth="1"/>
    <col min="2508" max="2508" width="8" style="1" customWidth="1"/>
    <col min="2509" max="2749" width="9.140625" style="1"/>
    <col min="2750" max="2750" width="3.85546875" style="1" customWidth="1"/>
    <col min="2751" max="2751" width="19.85546875" style="1" customWidth="1"/>
    <col min="2752" max="2752" width="6.5703125" style="1" customWidth="1"/>
    <col min="2753" max="2753" width="7.5703125" style="1" bestFit="1" customWidth="1"/>
    <col min="2754" max="2758" width="13.28515625" style="1" customWidth="1"/>
    <col min="2759" max="2759" width="14.5703125" style="1" customWidth="1"/>
    <col min="2760" max="2760" width="14.85546875" style="1" customWidth="1"/>
    <col min="2761" max="2761" width="13.7109375" style="1" bestFit="1" customWidth="1"/>
    <col min="2762" max="2762" width="15.7109375" style="1" bestFit="1" customWidth="1"/>
    <col min="2763" max="2763" width="10.5703125" style="1" customWidth="1"/>
    <col min="2764" max="2764" width="8" style="1" customWidth="1"/>
    <col min="2765" max="3005" width="9.140625" style="1"/>
    <col min="3006" max="3006" width="3.85546875" style="1" customWidth="1"/>
    <col min="3007" max="3007" width="19.85546875" style="1" customWidth="1"/>
    <col min="3008" max="3008" width="6.5703125" style="1" customWidth="1"/>
    <col min="3009" max="3009" width="7.5703125" style="1" bestFit="1" customWidth="1"/>
    <col min="3010" max="3014" width="13.28515625" style="1" customWidth="1"/>
    <col min="3015" max="3015" width="14.5703125" style="1" customWidth="1"/>
    <col min="3016" max="3016" width="14.85546875" style="1" customWidth="1"/>
    <col min="3017" max="3017" width="13.7109375" style="1" bestFit="1" customWidth="1"/>
    <col min="3018" max="3018" width="15.7109375" style="1" bestFit="1" customWidth="1"/>
    <col min="3019" max="3019" width="10.5703125" style="1" customWidth="1"/>
    <col min="3020" max="3020" width="8" style="1" customWidth="1"/>
    <col min="3021" max="3261" width="9.140625" style="1"/>
    <col min="3262" max="3262" width="3.85546875" style="1" customWidth="1"/>
    <col min="3263" max="3263" width="19.85546875" style="1" customWidth="1"/>
    <col min="3264" max="3264" width="6.5703125" style="1" customWidth="1"/>
    <col min="3265" max="3265" width="7.5703125" style="1" bestFit="1" customWidth="1"/>
    <col min="3266" max="3270" width="13.28515625" style="1" customWidth="1"/>
    <col min="3271" max="3271" width="14.5703125" style="1" customWidth="1"/>
    <col min="3272" max="3272" width="14.85546875" style="1" customWidth="1"/>
    <col min="3273" max="3273" width="13.7109375" style="1" bestFit="1" customWidth="1"/>
    <col min="3274" max="3274" width="15.7109375" style="1" bestFit="1" customWidth="1"/>
    <col min="3275" max="3275" width="10.5703125" style="1" customWidth="1"/>
    <col min="3276" max="3276" width="8" style="1" customWidth="1"/>
    <col min="3277" max="3517" width="9.140625" style="1"/>
    <col min="3518" max="3518" width="3.85546875" style="1" customWidth="1"/>
    <col min="3519" max="3519" width="19.85546875" style="1" customWidth="1"/>
    <col min="3520" max="3520" width="6.5703125" style="1" customWidth="1"/>
    <col min="3521" max="3521" width="7.5703125" style="1" bestFit="1" customWidth="1"/>
    <col min="3522" max="3526" width="13.28515625" style="1" customWidth="1"/>
    <col min="3527" max="3527" width="14.5703125" style="1" customWidth="1"/>
    <col min="3528" max="3528" width="14.85546875" style="1" customWidth="1"/>
    <col min="3529" max="3529" width="13.7109375" style="1" bestFit="1" customWidth="1"/>
    <col min="3530" max="3530" width="15.7109375" style="1" bestFit="1" customWidth="1"/>
    <col min="3531" max="3531" width="10.5703125" style="1" customWidth="1"/>
    <col min="3532" max="3532" width="8" style="1" customWidth="1"/>
    <col min="3533" max="3773" width="9.140625" style="1"/>
    <col min="3774" max="3774" width="3.85546875" style="1" customWidth="1"/>
    <col min="3775" max="3775" width="19.85546875" style="1" customWidth="1"/>
    <col min="3776" max="3776" width="6.5703125" style="1" customWidth="1"/>
    <col min="3777" max="3777" width="7.5703125" style="1" bestFit="1" customWidth="1"/>
    <col min="3778" max="3782" width="13.28515625" style="1" customWidth="1"/>
    <col min="3783" max="3783" width="14.5703125" style="1" customWidth="1"/>
    <col min="3784" max="3784" width="14.85546875" style="1" customWidth="1"/>
    <col min="3785" max="3785" width="13.7109375" style="1" bestFit="1" customWidth="1"/>
    <col min="3786" max="3786" width="15.7109375" style="1" bestFit="1" customWidth="1"/>
    <col min="3787" max="3787" width="10.5703125" style="1" customWidth="1"/>
    <col min="3788" max="3788" width="8" style="1" customWidth="1"/>
    <col min="3789" max="4029" width="9.140625" style="1"/>
    <col min="4030" max="4030" width="3.85546875" style="1" customWidth="1"/>
    <col min="4031" max="4031" width="19.85546875" style="1" customWidth="1"/>
    <col min="4032" max="4032" width="6.5703125" style="1" customWidth="1"/>
    <col min="4033" max="4033" width="7.5703125" style="1" bestFit="1" customWidth="1"/>
    <col min="4034" max="4038" width="13.28515625" style="1" customWidth="1"/>
    <col min="4039" max="4039" width="14.5703125" style="1" customWidth="1"/>
    <col min="4040" max="4040" width="14.85546875" style="1" customWidth="1"/>
    <col min="4041" max="4041" width="13.7109375" style="1" bestFit="1" customWidth="1"/>
    <col min="4042" max="4042" width="15.7109375" style="1" bestFit="1" customWidth="1"/>
    <col min="4043" max="4043" width="10.5703125" style="1" customWidth="1"/>
    <col min="4044" max="4044" width="8" style="1" customWidth="1"/>
    <col min="4045" max="4285" width="9.140625" style="1"/>
    <col min="4286" max="4286" width="3.85546875" style="1" customWidth="1"/>
    <col min="4287" max="4287" width="19.85546875" style="1" customWidth="1"/>
    <col min="4288" max="4288" width="6.5703125" style="1" customWidth="1"/>
    <col min="4289" max="4289" width="7.5703125" style="1" bestFit="1" customWidth="1"/>
    <col min="4290" max="4294" width="13.28515625" style="1" customWidth="1"/>
    <col min="4295" max="4295" width="14.5703125" style="1" customWidth="1"/>
    <col min="4296" max="4296" width="14.85546875" style="1" customWidth="1"/>
    <col min="4297" max="4297" width="13.7109375" style="1" bestFit="1" customWidth="1"/>
    <col min="4298" max="4298" width="15.7109375" style="1" bestFit="1" customWidth="1"/>
    <col min="4299" max="4299" width="10.5703125" style="1" customWidth="1"/>
    <col min="4300" max="4300" width="8" style="1" customWidth="1"/>
    <col min="4301" max="4541" width="9.140625" style="1"/>
    <col min="4542" max="4542" width="3.85546875" style="1" customWidth="1"/>
    <col min="4543" max="4543" width="19.85546875" style="1" customWidth="1"/>
    <col min="4544" max="4544" width="6.5703125" style="1" customWidth="1"/>
    <col min="4545" max="4545" width="7.5703125" style="1" bestFit="1" customWidth="1"/>
    <col min="4546" max="4550" width="13.28515625" style="1" customWidth="1"/>
    <col min="4551" max="4551" width="14.5703125" style="1" customWidth="1"/>
    <col min="4552" max="4552" width="14.85546875" style="1" customWidth="1"/>
    <col min="4553" max="4553" width="13.7109375" style="1" bestFit="1" customWidth="1"/>
    <col min="4554" max="4554" width="15.7109375" style="1" bestFit="1" customWidth="1"/>
    <col min="4555" max="4555" width="10.5703125" style="1" customWidth="1"/>
    <col min="4556" max="4556" width="8" style="1" customWidth="1"/>
    <col min="4557" max="4797" width="9.140625" style="1"/>
    <col min="4798" max="4798" width="3.85546875" style="1" customWidth="1"/>
    <col min="4799" max="4799" width="19.85546875" style="1" customWidth="1"/>
    <col min="4800" max="4800" width="6.5703125" style="1" customWidth="1"/>
    <col min="4801" max="4801" width="7.5703125" style="1" bestFit="1" customWidth="1"/>
    <col min="4802" max="4806" width="13.28515625" style="1" customWidth="1"/>
    <col min="4807" max="4807" width="14.5703125" style="1" customWidth="1"/>
    <col min="4808" max="4808" width="14.85546875" style="1" customWidth="1"/>
    <col min="4809" max="4809" width="13.7109375" style="1" bestFit="1" customWidth="1"/>
    <col min="4810" max="4810" width="15.7109375" style="1" bestFit="1" customWidth="1"/>
    <col min="4811" max="4811" width="10.5703125" style="1" customWidth="1"/>
    <col min="4812" max="4812" width="8" style="1" customWidth="1"/>
    <col min="4813" max="5053" width="9.140625" style="1"/>
    <col min="5054" max="5054" width="3.85546875" style="1" customWidth="1"/>
    <col min="5055" max="5055" width="19.85546875" style="1" customWidth="1"/>
    <col min="5056" max="5056" width="6.5703125" style="1" customWidth="1"/>
    <col min="5057" max="5057" width="7.5703125" style="1" bestFit="1" customWidth="1"/>
    <col min="5058" max="5062" width="13.28515625" style="1" customWidth="1"/>
    <col min="5063" max="5063" width="14.5703125" style="1" customWidth="1"/>
    <col min="5064" max="5064" width="14.85546875" style="1" customWidth="1"/>
    <col min="5065" max="5065" width="13.7109375" style="1" bestFit="1" customWidth="1"/>
    <col min="5066" max="5066" width="15.7109375" style="1" bestFit="1" customWidth="1"/>
    <col min="5067" max="5067" width="10.5703125" style="1" customWidth="1"/>
    <col min="5068" max="5068" width="8" style="1" customWidth="1"/>
    <col min="5069" max="5309" width="9.140625" style="1"/>
    <col min="5310" max="5310" width="3.85546875" style="1" customWidth="1"/>
    <col min="5311" max="5311" width="19.85546875" style="1" customWidth="1"/>
    <col min="5312" max="5312" width="6.5703125" style="1" customWidth="1"/>
    <col min="5313" max="5313" width="7.5703125" style="1" bestFit="1" customWidth="1"/>
    <col min="5314" max="5318" width="13.28515625" style="1" customWidth="1"/>
    <col min="5319" max="5319" width="14.5703125" style="1" customWidth="1"/>
    <col min="5320" max="5320" width="14.85546875" style="1" customWidth="1"/>
    <col min="5321" max="5321" width="13.7109375" style="1" bestFit="1" customWidth="1"/>
    <col min="5322" max="5322" width="15.7109375" style="1" bestFit="1" customWidth="1"/>
    <col min="5323" max="5323" width="10.5703125" style="1" customWidth="1"/>
    <col min="5324" max="5324" width="8" style="1" customWidth="1"/>
    <col min="5325" max="5565" width="9.140625" style="1"/>
    <col min="5566" max="5566" width="3.85546875" style="1" customWidth="1"/>
    <col min="5567" max="5567" width="19.85546875" style="1" customWidth="1"/>
    <col min="5568" max="5568" width="6.5703125" style="1" customWidth="1"/>
    <col min="5569" max="5569" width="7.5703125" style="1" bestFit="1" customWidth="1"/>
    <col min="5570" max="5574" width="13.28515625" style="1" customWidth="1"/>
    <col min="5575" max="5575" width="14.5703125" style="1" customWidth="1"/>
    <col min="5576" max="5576" width="14.85546875" style="1" customWidth="1"/>
    <col min="5577" max="5577" width="13.7109375" style="1" bestFit="1" customWidth="1"/>
    <col min="5578" max="5578" width="15.7109375" style="1" bestFit="1" customWidth="1"/>
    <col min="5579" max="5579" width="10.5703125" style="1" customWidth="1"/>
    <col min="5580" max="5580" width="8" style="1" customWidth="1"/>
    <col min="5581" max="5821" width="9.140625" style="1"/>
    <col min="5822" max="5822" width="3.85546875" style="1" customWidth="1"/>
    <col min="5823" max="5823" width="19.85546875" style="1" customWidth="1"/>
    <col min="5824" max="5824" width="6.5703125" style="1" customWidth="1"/>
    <col min="5825" max="5825" width="7.5703125" style="1" bestFit="1" customWidth="1"/>
    <col min="5826" max="5830" width="13.28515625" style="1" customWidth="1"/>
    <col min="5831" max="5831" width="14.5703125" style="1" customWidth="1"/>
    <col min="5832" max="5832" width="14.85546875" style="1" customWidth="1"/>
    <col min="5833" max="5833" width="13.7109375" style="1" bestFit="1" customWidth="1"/>
    <col min="5834" max="5834" width="15.7109375" style="1" bestFit="1" customWidth="1"/>
    <col min="5835" max="5835" width="10.5703125" style="1" customWidth="1"/>
    <col min="5836" max="5836" width="8" style="1" customWidth="1"/>
    <col min="5837" max="6077" width="9.140625" style="1"/>
    <col min="6078" max="6078" width="3.85546875" style="1" customWidth="1"/>
    <col min="6079" max="6079" width="19.85546875" style="1" customWidth="1"/>
    <col min="6080" max="6080" width="6.5703125" style="1" customWidth="1"/>
    <col min="6081" max="6081" width="7.5703125" style="1" bestFit="1" customWidth="1"/>
    <col min="6082" max="6086" width="13.28515625" style="1" customWidth="1"/>
    <col min="6087" max="6087" width="14.5703125" style="1" customWidth="1"/>
    <col min="6088" max="6088" width="14.85546875" style="1" customWidth="1"/>
    <col min="6089" max="6089" width="13.7109375" style="1" bestFit="1" customWidth="1"/>
    <col min="6090" max="6090" width="15.7109375" style="1" bestFit="1" customWidth="1"/>
    <col min="6091" max="6091" width="10.5703125" style="1" customWidth="1"/>
    <col min="6092" max="6092" width="8" style="1" customWidth="1"/>
    <col min="6093" max="6333" width="9.140625" style="1"/>
    <col min="6334" max="6334" width="3.85546875" style="1" customWidth="1"/>
    <col min="6335" max="6335" width="19.85546875" style="1" customWidth="1"/>
    <col min="6336" max="6336" width="6.5703125" style="1" customWidth="1"/>
    <col min="6337" max="6337" width="7.5703125" style="1" bestFit="1" customWidth="1"/>
    <col min="6338" max="6342" width="13.28515625" style="1" customWidth="1"/>
    <col min="6343" max="6343" width="14.5703125" style="1" customWidth="1"/>
    <col min="6344" max="6344" width="14.85546875" style="1" customWidth="1"/>
    <col min="6345" max="6345" width="13.7109375" style="1" bestFit="1" customWidth="1"/>
    <col min="6346" max="6346" width="15.7109375" style="1" bestFit="1" customWidth="1"/>
    <col min="6347" max="6347" width="10.5703125" style="1" customWidth="1"/>
    <col min="6348" max="6348" width="8" style="1" customWidth="1"/>
    <col min="6349" max="6589" width="9.140625" style="1"/>
    <col min="6590" max="6590" width="3.85546875" style="1" customWidth="1"/>
    <col min="6591" max="6591" width="19.85546875" style="1" customWidth="1"/>
    <col min="6592" max="6592" width="6.5703125" style="1" customWidth="1"/>
    <col min="6593" max="6593" width="7.5703125" style="1" bestFit="1" customWidth="1"/>
    <col min="6594" max="6598" width="13.28515625" style="1" customWidth="1"/>
    <col min="6599" max="6599" width="14.5703125" style="1" customWidth="1"/>
    <col min="6600" max="6600" width="14.85546875" style="1" customWidth="1"/>
    <col min="6601" max="6601" width="13.7109375" style="1" bestFit="1" customWidth="1"/>
    <col min="6602" max="6602" width="15.7109375" style="1" bestFit="1" customWidth="1"/>
    <col min="6603" max="6603" width="10.5703125" style="1" customWidth="1"/>
    <col min="6604" max="6604" width="8" style="1" customWidth="1"/>
    <col min="6605" max="6845" width="9.140625" style="1"/>
    <col min="6846" max="6846" width="3.85546875" style="1" customWidth="1"/>
    <col min="6847" max="6847" width="19.85546875" style="1" customWidth="1"/>
    <col min="6848" max="6848" width="6.5703125" style="1" customWidth="1"/>
    <col min="6849" max="6849" width="7.5703125" style="1" bestFit="1" customWidth="1"/>
    <col min="6850" max="6854" width="13.28515625" style="1" customWidth="1"/>
    <col min="6855" max="6855" width="14.5703125" style="1" customWidth="1"/>
    <col min="6856" max="6856" width="14.85546875" style="1" customWidth="1"/>
    <col min="6857" max="6857" width="13.7109375" style="1" bestFit="1" customWidth="1"/>
    <col min="6858" max="6858" width="15.7109375" style="1" bestFit="1" customWidth="1"/>
    <col min="6859" max="6859" width="10.5703125" style="1" customWidth="1"/>
    <col min="6860" max="6860" width="8" style="1" customWidth="1"/>
    <col min="6861" max="7101" width="9.140625" style="1"/>
    <col min="7102" max="7102" width="3.85546875" style="1" customWidth="1"/>
    <col min="7103" max="7103" width="19.85546875" style="1" customWidth="1"/>
    <col min="7104" max="7104" width="6.5703125" style="1" customWidth="1"/>
    <col min="7105" max="7105" width="7.5703125" style="1" bestFit="1" customWidth="1"/>
    <col min="7106" max="7110" width="13.28515625" style="1" customWidth="1"/>
    <col min="7111" max="7111" width="14.5703125" style="1" customWidth="1"/>
    <col min="7112" max="7112" width="14.85546875" style="1" customWidth="1"/>
    <col min="7113" max="7113" width="13.7109375" style="1" bestFit="1" customWidth="1"/>
    <col min="7114" max="7114" width="15.7109375" style="1" bestFit="1" customWidth="1"/>
    <col min="7115" max="7115" width="10.5703125" style="1" customWidth="1"/>
    <col min="7116" max="7116" width="8" style="1" customWidth="1"/>
    <col min="7117" max="7357" width="9.140625" style="1"/>
    <col min="7358" max="7358" width="3.85546875" style="1" customWidth="1"/>
    <col min="7359" max="7359" width="19.85546875" style="1" customWidth="1"/>
    <col min="7360" max="7360" width="6.5703125" style="1" customWidth="1"/>
    <col min="7361" max="7361" width="7.5703125" style="1" bestFit="1" customWidth="1"/>
    <col min="7362" max="7366" width="13.28515625" style="1" customWidth="1"/>
    <col min="7367" max="7367" width="14.5703125" style="1" customWidth="1"/>
    <col min="7368" max="7368" width="14.85546875" style="1" customWidth="1"/>
    <col min="7369" max="7369" width="13.7109375" style="1" bestFit="1" customWidth="1"/>
    <col min="7370" max="7370" width="15.7109375" style="1" bestFit="1" customWidth="1"/>
    <col min="7371" max="7371" width="10.5703125" style="1" customWidth="1"/>
    <col min="7372" max="7372" width="8" style="1" customWidth="1"/>
    <col min="7373" max="7613" width="9.140625" style="1"/>
    <col min="7614" max="7614" width="3.85546875" style="1" customWidth="1"/>
    <col min="7615" max="7615" width="19.85546875" style="1" customWidth="1"/>
    <col min="7616" max="7616" width="6.5703125" style="1" customWidth="1"/>
    <col min="7617" max="7617" width="7.5703125" style="1" bestFit="1" customWidth="1"/>
    <col min="7618" max="7622" width="13.28515625" style="1" customWidth="1"/>
    <col min="7623" max="7623" width="14.5703125" style="1" customWidth="1"/>
    <col min="7624" max="7624" width="14.85546875" style="1" customWidth="1"/>
    <col min="7625" max="7625" width="13.7109375" style="1" bestFit="1" customWidth="1"/>
    <col min="7626" max="7626" width="15.7109375" style="1" bestFit="1" customWidth="1"/>
    <col min="7627" max="7627" width="10.5703125" style="1" customWidth="1"/>
    <col min="7628" max="7628" width="8" style="1" customWidth="1"/>
    <col min="7629" max="7869" width="9.140625" style="1"/>
    <col min="7870" max="7870" width="3.85546875" style="1" customWidth="1"/>
    <col min="7871" max="7871" width="19.85546875" style="1" customWidth="1"/>
    <col min="7872" max="7872" width="6.5703125" style="1" customWidth="1"/>
    <col min="7873" max="7873" width="7.5703125" style="1" bestFit="1" customWidth="1"/>
    <col min="7874" max="7878" width="13.28515625" style="1" customWidth="1"/>
    <col min="7879" max="7879" width="14.5703125" style="1" customWidth="1"/>
    <col min="7880" max="7880" width="14.85546875" style="1" customWidth="1"/>
    <col min="7881" max="7881" width="13.7109375" style="1" bestFit="1" customWidth="1"/>
    <col min="7882" max="7882" width="15.7109375" style="1" bestFit="1" customWidth="1"/>
    <col min="7883" max="7883" width="10.5703125" style="1" customWidth="1"/>
    <col min="7884" max="7884" width="8" style="1" customWidth="1"/>
    <col min="7885" max="8125" width="9.140625" style="1"/>
    <col min="8126" max="8126" width="3.85546875" style="1" customWidth="1"/>
    <col min="8127" max="8127" width="19.85546875" style="1" customWidth="1"/>
    <col min="8128" max="8128" width="6.5703125" style="1" customWidth="1"/>
    <col min="8129" max="8129" width="7.5703125" style="1" bestFit="1" customWidth="1"/>
    <col min="8130" max="8134" width="13.28515625" style="1" customWidth="1"/>
    <col min="8135" max="8135" width="14.5703125" style="1" customWidth="1"/>
    <col min="8136" max="8136" width="14.85546875" style="1" customWidth="1"/>
    <col min="8137" max="8137" width="13.7109375" style="1" bestFit="1" customWidth="1"/>
    <col min="8138" max="8138" width="15.7109375" style="1" bestFit="1" customWidth="1"/>
    <col min="8139" max="8139" width="10.5703125" style="1" customWidth="1"/>
    <col min="8140" max="8140" width="8" style="1" customWidth="1"/>
    <col min="8141" max="8381" width="9.140625" style="1"/>
    <col min="8382" max="8382" width="3.85546875" style="1" customWidth="1"/>
    <col min="8383" max="8383" width="19.85546875" style="1" customWidth="1"/>
    <col min="8384" max="8384" width="6.5703125" style="1" customWidth="1"/>
    <col min="8385" max="8385" width="7.5703125" style="1" bestFit="1" customWidth="1"/>
    <col min="8386" max="8390" width="13.28515625" style="1" customWidth="1"/>
    <col min="8391" max="8391" width="14.5703125" style="1" customWidth="1"/>
    <col min="8392" max="8392" width="14.85546875" style="1" customWidth="1"/>
    <col min="8393" max="8393" width="13.7109375" style="1" bestFit="1" customWidth="1"/>
    <col min="8394" max="8394" width="15.7109375" style="1" bestFit="1" customWidth="1"/>
    <col min="8395" max="8395" width="10.5703125" style="1" customWidth="1"/>
    <col min="8396" max="8396" width="8" style="1" customWidth="1"/>
    <col min="8397" max="8637" width="9.140625" style="1"/>
    <col min="8638" max="8638" width="3.85546875" style="1" customWidth="1"/>
    <col min="8639" max="8639" width="19.85546875" style="1" customWidth="1"/>
    <col min="8640" max="8640" width="6.5703125" style="1" customWidth="1"/>
    <col min="8641" max="8641" width="7.5703125" style="1" bestFit="1" customWidth="1"/>
    <col min="8642" max="8646" width="13.28515625" style="1" customWidth="1"/>
    <col min="8647" max="8647" width="14.5703125" style="1" customWidth="1"/>
    <col min="8648" max="8648" width="14.85546875" style="1" customWidth="1"/>
    <col min="8649" max="8649" width="13.7109375" style="1" bestFit="1" customWidth="1"/>
    <col min="8650" max="8650" width="15.7109375" style="1" bestFit="1" customWidth="1"/>
    <col min="8651" max="8651" width="10.5703125" style="1" customWidth="1"/>
    <col min="8652" max="8652" width="8" style="1" customWidth="1"/>
    <col min="8653" max="8893" width="9.140625" style="1"/>
    <col min="8894" max="8894" width="3.85546875" style="1" customWidth="1"/>
    <col min="8895" max="8895" width="19.85546875" style="1" customWidth="1"/>
    <col min="8896" max="8896" width="6.5703125" style="1" customWidth="1"/>
    <col min="8897" max="8897" width="7.5703125" style="1" bestFit="1" customWidth="1"/>
    <col min="8898" max="8902" width="13.28515625" style="1" customWidth="1"/>
    <col min="8903" max="8903" width="14.5703125" style="1" customWidth="1"/>
    <col min="8904" max="8904" width="14.85546875" style="1" customWidth="1"/>
    <col min="8905" max="8905" width="13.7109375" style="1" bestFit="1" customWidth="1"/>
    <col min="8906" max="8906" width="15.7109375" style="1" bestFit="1" customWidth="1"/>
    <col min="8907" max="8907" width="10.5703125" style="1" customWidth="1"/>
    <col min="8908" max="8908" width="8" style="1" customWidth="1"/>
    <col min="8909" max="9149" width="9.140625" style="1"/>
    <col min="9150" max="9150" width="3.85546875" style="1" customWidth="1"/>
    <col min="9151" max="9151" width="19.85546875" style="1" customWidth="1"/>
    <col min="9152" max="9152" width="6.5703125" style="1" customWidth="1"/>
    <col min="9153" max="9153" width="7.5703125" style="1" bestFit="1" customWidth="1"/>
    <col min="9154" max="9158" width="13.28515625" style="1" customWidth="1"/>
    <col min="9159" max="9159" width="14.5703125" style="1" customWidth="1"/>
    <col min="9160" max="9160" width="14.85546875" style="1" customWidth="1"/>
    <col min="9161" max="9161" width="13.7109375" style="1" bestFit="1" customWidth="1"/>
    <col min="9162" max="9162" width="15.7109375" style="1" bestFit="1" customWidth="1"/>
    <col min="9163" max="9163" width="10.5703125" style="1" customWidth="1"/>
    <col min="9164" max="9164" width="8" style="1" customWidth="1"/>
    <col min="9165" max="9405" width="9.140625" style="1"/>
    <col min="9406" max="9406" width="3.85546875" style="1" customWidth="1"/>
    <col min="9407" max="9407" width="19.85546875" style="1" customWidth="1"/>
    <col min="9408" max="9408" width="6.5703125" style="1" customWidth="1"/>
    <col min="9409" max="9409" width="7.5703125" style="1" bestFit="1" customWidth="1"/>
    <col min="9410" max="9414" width="13.28515625" style="1" customWidth="1"/>
    <col min="9415" max="9415" width="14.5703125" style="1" customWidth="1"/>
    <col min="9416" max="9416" width="14.85546875" style="1" customWidth="1"/>
    <col min="9417" max="9417" width="13.7109375" style="1" bestFit="1" customWidth="1"/>
    <col min="9418" max="9418" width="15.7109375" style="1" bestFit="1" customWidth="1"/>
    <col min="9419" max="9419" width="10.5703125" style="1" customWidth="1"/>
    <col min="9420" max="9420" width="8" style="1" customWidth="1"/>
    <col min="9421" max="9661" width="9.140625" style="1"/>
    <col min="9662" max="9662" width="3.85546875" style="1" customWidth="1"/>
    <col min="9663" max="9663" width="19.85546875" style="1" customWidth="1"/>
    <col min="9664" max="9664" width="6.5703125" style="1" customWidth="1"/>
    <col min="9665" max="9665" width="7.5703125" style="1" bestFit="1" customWidth="1"/>
    <col min="9666" max="9670" width="13.28515625" style="1" customWidth="1"/>
    <col min="9671" max="9671" width="14.5703125" style="1" customWidth="1"/>
    <col min="9672" max="9672" width="14.85546875" style="1" customWidth="1"/>
    <col min="9673" max="9673" width="13.7109375" style="1" bestFit="1" customWidth="1"/>
    <col min="9674" max="9674" width="15.7109375" style="1" bestFit="1" customWidth="1"/>
    <col min="9675" max="9675" width="10.5703125" style="1" customWidth="1"/>
    <col min="9676" max="9676" width="8" style="1" customWidth="1"/>
    <col min="9677" max="9917" width="9.140625" style="1"/>
    <col min="9918" max="9918" width="3.85546875" style="1" customWidth="1"/>
    <col min="9919" max="9919" width="19.85546875" style="1" customWidth="1"/>
    <col min="9920" max="9920" width="6.5703125" style="1" customWidth="1"/>
    <col min="9921" max="9921" width="7.5703125" style="1" bestFit="1" customWidth="1"/>
    <col min="9922" max="9926" width="13.28515625" style="1" customWidth="1"/>
    <col min="9927" max="9927" width="14.5703125" style="1" customWidth="1"/>
    <col min="9928" max="9928" width="14.85546875" style="1" customWidth="1"/>
    <col min="9929" max="9929" width="13.7109375" style="1" bestFit="1" customWidth="1"/>
    <col min="9930" max="9930" width="15.7109375" style="1" bestFit="1" customWidth="1"/>
    <col min="9931" max="9931" width="10.5703125" style="1" customWidth="1"/>
    <col min="9932" max="9932" width="8" style="1" customWidth="1"/>
    <col min="9933" max="10173" width="9.140625" style="1"/>
    <col min="10174" max="10174" width="3.85546875" style="1" customWidth="1"/>
    <col min="10175" max="10175" width="19.85546875" style="1" customWidth="1"/>
    <col min="10176" max="10176" width="6.5703125" style="1" customWidth="1"/>
    <col min="10177" max="10177" width="7.5703125" style="1" bestFit="1" customWidth="1"/>
    <col min="10178" max="10182" width="13.28515625" style="1" customWidth="1"/>
    <col min="10183" max="10183" width="14.5703125" style="1" customWidth="1"/>
    <col min="10184" max="10184" width="14.85546875" style="1" customWidth="1"/>
    <col min="10185" max="10185" width="13.7109375" style="1" bestFit="1" customWidth="1"/>
    <col min="10186" max="10186" width="15.7109375" style="1" bestFit="1" customWidth="1"/>
    <col min="10187" max="10187" width="10.5703125" style="1" customWidth="1"/>
    <col min="10188" max="10188" width="8" style="1" customWidth="1"/>
    <col min="10189" max="10429" width="9.140625" style="1"/>
    <col min="10430" max="10430" width="3.85546875" style="1" customWidth="1"/>
    <col min="10431" max="10431" width="19.85546875" style="1" customWidth="1"/>
    <col min="10432" max="10432" width="6.5703125" style="1" customWidth="1"/>
    <col min="10433" max="10433" width="7.5703125" style="1" bestFit="1" customWidth="1"/>
    <col min="10434" max="10438" width="13.28515625" style="1" customWidth="1"/>
    <col min="10439" max="10439" width="14.5703125" style="1" customWidth="1"/>
    <col min="10440" max="10440" width="14.85546875" style="1" customWidth="1"/>
    <col min="10441" max="10441" width="13.7109375" style="1" bestFit="1" customWidth="1"/>
    <col min="10442" max="10442" width="15.7109375" style="1" bestFit="1" customWidth="1"/>
    <col min="10443" max="10443" width="10.5703125" style="1" customWidth="1"/>
    <col min="10444" max="10444" width="8" style="1" customWidth="1"/>
    <col min="10445" max="10685" width="9.140625" style="1"/>
    <col min="10686" max="10686" width="3.85546875" style="1" customWidth="1"/>
    <col min="10687" max="10687" width="19.85546875" style="1" customWidth="1"/>
    <col min="10688" max="10688" width="6.5703125" style="1" customWidth="1"/>
    <col min="10689" max="10689" width="7.5703125" style="1" bestFit="1" customWidth="1"/>
    <col min="10690" max="10694" width="13.28515625" style="1" customWidth="1"/>
    <col min="10695" max="10695" width="14.5703125" style="1" customWidth="1"/>
    <col min="10696" max="10696" width="14.85546875" style="1" customWidth="1"/>
    <col min="10697" max="10697" width="13.7109375" style="1" bestFit="1" customWidth="1"/>
    <col min="10698" max="10698" width="15.7109375" style="1" bestFit="1" customWidth="1"/>
    <col min="10699" max="10699" width="10.5703125" style="1" customWidth="1"/>
    <col min="10700" max="10700" width="8" style="1" customWidth="1"/>
    <col min="10701" max="10941" width="9.140625" style="1"/>
    <col min="10942" max="10942" width="3.85546875" style="1" customWidth="1"/>
    <col min="10943" max="10943" width="19.85546875" style="1" customWidth="1"/>
    <col min="10944" max="10944" width="6.5703125" style="1" customWidth="1"/>
    <col min="10945" max="10945" width="7.5703125" style="1" bestFit="1" customWidth="1"/>
    <col min="10946" max="10950" width="13.28515625" style="1" customWidth="1"/>
    <col min="10951" max="10951" width="14.5703125" style="1" customWidth="1"/>
    <col min="10952" max="10952" width="14.85546875" style="1" customWidth="1"/>
    <col min="10953" max="10953" width="13.7109375" style="1" bestFit="1" customWidth="1"/>
    <col min="10954" max="10954" width="15.7109375" style="1" bestFit="1" customWidth="1"/>
    <col min="10955" max="10955" width="10.5703125" style="1" customWidth="1"/>
    <col min="10956" max="10956" width="8" style="1" customWidth="1"/>
    <col min="10957" max="11197" width="9.140625" style="1"/>
    <col min="11198" max="11198" width="3.85546875" style="1" customWidth="1"/>
    <col min="11199" max="11199" width="19.85546875" style="1" customWidth="1"/>
    <col min="11200" max="11200" width="6.5703125" style="1" customWidth="1"/>
    <col min="11201" max="11201" width="7.5703125" style="1" bestFit="1" customWidth="1"/>
    <col min="11202" max="11206" width="13.28515625" style="1" customWidth="1"/>
    <col min="11207" max="11207" width="14.5703125" style="1" customWidth="1"/>
    <col min="11208" max="11208" width="14.85546875" style="1" customWidth="1"/>
    <col min="11209" max="11209" width="13.7109375" style="1" bestFit="1" customWidth="1"/>
    <col min="11210" max="11210" width="15.7109375" style="1" bestFit="1" customWidth="1"/>
    <col min="11211" max="11211" width="10.5703125" style="1" customWidth="1"/>
    <col min="11212" max="11212" width="8" style="1" customWidth="1"/>
    <col min="11213" max="11453" width="9.140625" style="1"/>
    <col min="11454" max="11454" width="3.85546875" style="1" customWidth="1"/>
    <col min="11455" max="11455" width="19.85546875" style="1" customWidth="1"/>
    <col min="11456" max="11456" width="6.5703125" style="1" customWidth="1"/>
    <col min="11457" max="11457" width="7.5703125" style="1" bestFit="1" customWidth="1"/>
    <col min="11458" max="11462" width="13.28515625" style="1" customWidth="1"/>
    <col min="11463" max="11463" width="14.5703125" style="1" customWidth="1"/>
    <col min="11464" max="11464" width="14.85546875" style="1" customWidth="1"/>
    <col min="11465" max="11465" width="13.7109375" style="1" bestFit="1" customWidth="1"/>
    <col min="11466" max="11466" width="15.7109375" style="1" bestFit="1" customWidth="1"/>
    <col min="11467" max="11467" width="10.5703125" style="1" customWidth="1"/>
    <col min="11468" max="11468" width="8" style="1" customWidth="1"/>
    <col min="11469" max="11709" width="9.140625" style="1"/>
    <col min="11710" max="11710" width="3.85546875" style="1" customWidth="1"/>
    <col min="11711" max="11711" width="19.85546875" style="1" customWidth="1"/>
    <col min="11712" max="11712" width="6.5703125" style="1" customWidth="1"/>
    <col min="11713" max="11713" width="7.5703125" style="1" bestFit="1" customWidth="1"/>
    <col min="11714" max="11718" width="13.28515625" style="1" customWidth="1"/>
    <col min="11719" max="11719" width="14.5703125" style="1" customWidth="1"/>
    <col min="11720" max="11720" width="14.85546875" style="1" customWidth="1"/>
    <col min="11721" max="11721" width="13.7109375" style="1" bestFit="1" customWidth="1"/>
    <col min="11722" max="11722" width="15.7109375" style="1" bestFit="1" customWidth="1"/>
    <col min="11723" max="11723" width="10.5703125" style="1" customWidth="1"/>
    <col min="11724" max="11724" width="8" style="1" customWidth="1"/>
    <col min="11725" max="11965" width="9.140625" style="1"/>
    <col min="11966" max="11966" width="3.85546875" style="1" customWidth="1"/>
    <col min="11967" max="11967" width="19.85546875" style="1" customWidth="1"/>
    <col min="11968" max="11968" width="6.5703125" style="1" customWidth="1"/>
    <col min="11969" max="11969" width="7.5703125" style="1" bestFit="1" customWidth="1"/>
    <col min="11970" max="11974" width="13.28515625" style="1" customWidth="1"/>
    <col min="11975" max="11975" width="14.5703125" style="1" customWidth="1"/>
    <col min="11976" max="11976" width="14.85546875" style="1" customWidth="1"/>
    <col min="11977" max="11977" width="13.7109375" style="1" bestFit="1" customWidth="1"/>
    <col min="11978" max="11978" width="15.7109375" style="1" bestFit="1" customWidth="1"/>
    <col min="11979" max="11979" width="10.5703125" style="1" customWidth="1"/>
    <col min="11980" max="11980" width="8" style="1" customWidth="1"/>
    <col min="11981" max="12221" width="9.140625" style="1"/>
    <col min="12222" max="12222" width="3.85546875" style="1" customWidth="1"/>
    <col min="12223" max="12223" width="19.85546875" style="1" customWidth="1"/>
    <col min="12224" max="12224" width="6.5703125" style="1" customWidth="1"/>
    <col min="12225" max="12225" width="7.5703125" style="1" bestFit="1" customWidth="1"/>
    <col min="12226" max="12230" width="13.28515625" style="1" customWidth="1"/>
    <col min="12231" max="12231" width="14.5703125" style="1" customWidth="1"/>
    <col min="12232" max="12232" width="14.85546875" style="1" customWidth="1"/>
    <col min="12233" max="12233" width="13.7109375" style="1" bestFit="1" customWidth="1"/>
    <col min="12234" max="12234" width="15.7109375" style="1" bestFit="1" customWidth="1"/>
    <col min="12235" max="12235" width="10.5703125" style="1" customWidth="1"/>
    <col min="12236" max="12236" width="8" style="1" customWidth="1"/>
    <col min="12237" max="12477" width="9.140625" style="1"/>
    <col min="12478" max="12478" width="3.85546875" style="1" customWidth="1"/>
    <col min="12479" max="12479" width="19.85546875" style="1" customWidth="1"/>
    <col min="12480" max="12480" width="6.5703125" style="1" customWidth="1"/>
    <col min="12481" max="12481" width="7.5703125" style="1" bestFit="1" customWidth="1"/>
    <col min="12482" max="12486" width="13.28515625" style="1" customWidth="1"/>
    <col min="12487" max="12487" width="14.5703125" style="1" customWidth="1"/>
    <col min="12488" max="12488" width="14.85546875" style="1" customWidth="1"/>
    <col min="12489" max="12489" width="13.7109375" style="1" bestFit="1" customWidth="1"/>
    <col min="12490" max="12490" width="15.7109375" style="1" bestFit="1" customWidth="1"/>
    <col min="12491" max="12491" width="10.5703125" style="1" customWidth="1"/>
    <col min="12492" max="12492" width="8" style="1" customWidth="1"/>
    <col min="12493" max="12733" width="9.140625" style="1"/>
    <col min="12734" max="12734" width="3.85546875" style="1" customWidth="1"/>
    <col min="12735" max="12735" width="19.85546875" style="1" customWidth="1"/>
    <col min="12736" max="12736" width="6.5703125" style="1" customWidth="1"/>
    <col min="12737" max="12737" width="7.5703125" style="1" bestFit="1" customWidth="1"/>
    <col min="12738" max="12742" width="13.28515625" style="1" customWidth="1"/>
    <col min="12743" max="12743" width="14.5703125" style="1" customWidth="1"/>
    <col min="12744" max="12744" width="14.85546875" style="1" customWidth="1"/>
    <col min="12745" max="12745" width="13.7109375" style="1" bestFit="1" customWidth="1"/>
    <col min="12746" max="12746" width="15.7109375" style="1" bestFit="1" customWidth="1"/>
    <col min="12747" max="12747" width="10.5703125" style="1" customWidth="1"/>
    <col min="12748" max="12748" width="8" style="1" customWidth="1"/>
    <col min="12749" max="12989" width="9.140625" style="1"/>
    <col min="12990" max="12990" width="3.85546875" style="1" customWidth="1"/>
    <col min="12991" max="12991" width="19.85546875" style="1" customWidth="1"/>
    <col min="12992" max="12992" width="6.5703125" style="1" customWidth="1"/>
    <col min="12993" max="12993" width="7.5703125" style="1" bestFit="1" customWidth="1"/>
    <col min="12994" max="12998" width="13.28515625" style="1" customWidth="1"/>
    <col min="12999" max="12999" width="14.5703125" style="1" customWidth="1"/>
    <col min="13000" max="13000" width="14.85546875" style="1" customWidth="1"/>
    <col min="13001" max="13001" width="13.7109375" style="1" bestFit="1" customWidth="1"/>
    <col min="13002" max="13002" width="15.7109375" style="1" bestFit="1" customWidth="1"/>
    <col min="13003" max="13003" width="10.5703125" style="1" customWidth="1"/>
    <col min="13004" max="13004" width="8" style="1" customWidth="1"/>
    <col min="13005" max="13245" width="9.140625" style="1"/>
    <col min="13246" max="13246" width="3.85546875" style="1" customWidth="1"/>
    <col min="13247" max="13247" width="19.85546875" style="1" customWidth="1"/>
    <col min="13248" max="13248" width="6.5703125" style="1" customWidth="1"/>
    <col min="13249" max="13249" width="7.5703125" style="1" bestFit="1" customWidth="1"/>
    <col min="13250" max="13254" width="13.28515625" style="1" customWidth="1"/>
    <col min="13255" max="13255" width="14.5703125" style="1" customWidth="1"/>
    <col min="13256" max="13256" width="14.85546875" style="1" customWidth="1"/>
    <col min="13257" max="13257" width="13.7109375" style="1" bestFit="1" customWidth="1"/>
    <col min="13258" max="13258" width="15.7109375" style="1" bestFit="1" customWidth="1"/>
    <col min="13259" max="13259" width="10.5703125" style="1" customWidth="1"/>
    <col min="13260" max="13260" width="8" style="1" customWidth="1"/>
    <col min="13261" max="13501" width="9.140625" style="1"/>
    <col min="13502" max="13502" width="3.85546875" style="1" customWidth="1"/>
    <col min="13503" max="13503" width="19.85546875" style="1" customWidth="1"/>
    <col min="13504" max="13504" width="6.5703125" style="1" customWidth="1"/>
    <col min="13505" max="13505" width="7.5703125" style="1" bestFit="1" customWidth="1"/>
    <col min="13506" max="13510" width="13.28515625" style="1" customWidth="1"/>
    <col min="13511" max="13511" width="14.5703125" style="1" customWidth="1"/>
    <col min="13512" max="13512" width="14.85546875" style="1" customWidth="1"/>
    <col min="13513" max="13513" width="13.7109375" style="1" bestFit="1" customWidth="1"/>
    <col min="13514" max="13514" width="15.7109375" style="1" bestFit="1" customWidth="1"/>
    <col min="13515" max="13515" width="10.5703125" style="1" customWidth="1"/>
    <col min="13516" max="13516" width="8" style="1" customWidth="1"/>
    <col min="13517" max="13757" width="9.140625" style="1"/>
    <col min="13758" max="13758" width="3.85546875" style="1" customWidth="1"/>
    <col min="13759" max="13759" width="19.85546875" style="1" customWidth="1"/>
    <col min="13760" max="13760" width="6.5703125" style="1" customWidth="1"/>
    <col min="13761" max="13761" width="7.5703125" style="1" bestFit="1" customWidth="1"/>
    <col min="13762" max="13766" width="13.28515625" style="1" customWidth="1"/>
    <col min="13767" max="13767" width="14.5703125" style="1" customWidth="1"/>
    <col min="13768" max="13768" width="14.85546875" style="1" customWidth="1"/>
    <col min="13769" max="13769" width="13.7109375" style="1" bestFit="1" customWidth="1"/>
    <col min="13770" max="13770" width="15.7109375" style="1" bestFit="1" customWidth="1"/>
    <col min="13771" max="13771" width="10.5703125" style="1" customWidth="1"/>
    <col min="13772" max="13772" width="8" style="1" customWidth="1"/>
    <col min="13773" max="14013" width="9.140625" style="1"/>
    <col min="14014" max="14014" width="3.85546875" style="1" customWidth="1"/>
    <col min="14015" max="14015" width="19.85546875" style="1" customWidth="1"/>
    <col min="14016" max="14016" width="6.5703125" style="1" customWidth="1"/>
    <col min="14017" max="14017" width="7.5703125" style="1" bestFit="1" customWidth="1"/>
    <col min="14018" max="14022" width="13.28515625" style="1" customWidth="1"/>
    <col min="14023" max="14023" width="14.5703125" style="1" customWidth="1"/>
    <col min="14024" max="14024" width="14.85546875" style="1" customWidth="1"/>
    <col min="14025" max="14025" width="13.7109375" style="1" bestFit="1" customWidth="1"/>
    <col min="14026" max="14026" width="15.7109375" style="1" bestFit="1" customWidth="1"/>
    <col min="14027" max="14027" width="10.5703125" style="1" customWidth="1"/>
    <col min="14028" max="14028" width="8" style="1" customWidth="1"/>
    <col min="14029" max="14269" width="9.140625" style="1"/>
    <col min="14270" max="14270" width="3.85546875" style="1" customWidth="1"/>
    <col min="14271" max="14271" width="19.85546875" style="1" customWidth="1"/>
    <col min="14272" max="14272" width="6.5703125" style="1" customWidth="1"/>
    <col min="14273" max="14273" width="7.5703125" style="1" bestFit="1" customWidth="1"/>
    <col min="14274" max="14278" width="13.28515625" style="1" customWidth="1"/>
    <col min="14279" max="14279" width="14.5703125" style="1" customWidth="1"/>
    <col min="14280" max="14280" width="14.85546875" style="1" customWidth="1"/>
    <col min="14281" max="14281" width="13.7109375" style="1" bestFit="1" customWidth="1"/>
    <col min="14282" max="14282" width="15.7109375" style="1" bestFit="1" customWidth="1"/>
    <col min="14283" max="14283" width="10.5703125" style="1" customWidth="1"/>
    <col min="14284" max="14284" width="8" style="1" customWidth="1"/>
    <col min="14285" max="14525" width="9.140625" style="1"/>
    <col min="14526" max="14526" width="3.85546875" style="1" customWidth="1"/>
    <col min="14527" max="14527" width="19.85546875" style="1" customWidth="1"/>
    <col min="14528" max="14528" width="6.5703125" style="1" customWidth="1"/>
    <col min="14529" max="14529" width="7.5703125" style="1" bestFit="1" customWidth="1"/>
    <col min="14530" max="14534" width="13.28515625" style="1" customWidth="1"/>
    <col min="14535" max="14535" width="14.5703125" style="1" customWidth="1"/>
    <col min="14536" max="14536" width="14.85546875" style="1" customWidth="1"/>
    <col min="14537" max="14537" width="13.7109375" style="1" bestFit="1" customWidth="1"/>
    <col min="14538" max="14538" width="15.7109375" style="1" bestFit="1" customWidth="1"/>
    <col min="14539" max="14539" width="10.5703125" style="1" customWidth="1"/>
    <col min="14540" max="14540" width="8" style="1" customWidth="1"/>
    <col min="14541" max="14781" width="9.140625" style="1"/>
    <col min="14782" max="14782" width="3.85546875" style="1" customWidth="1"/>
    <col min="14783" max="14783" width="19.85546875" style="1" customWidth="1"/>
    <col min="14784" max="14784" width="6.5703125" style="1" customWidth="1"/>
    <col min="14785" max="14785" width="7.5703125" style="1" bestFit="1" customWidth="1"/>
    <col min="14786" max="14790" width="13.28515625" style="1" customWidth="1"/>
    <col min="14791" max="14791" width="14.5703125" style="1" customWidth="1"/>
    <col min="14792" max="14792" width="14.85546875" style="1" customWidth="1"/>
    <col min="14793" max="14793" width="13.7109375" style="1" bestFit="1" customWidth="1"/>
    <col min="14794" max="14794" width="15.7109375" style="1" bestFit="1" customWidth="1"/>
    <col min="14795" max="14795" width="10.5703125" style="1" customWidth="1"/>
    <col min="14796" max="14796" width="8" style="1" customWidth="1"/>
    <col min="14797" max="15037" width="9.140625" style="1"/>
    <col min="15038" max="15038" width="3.85546875" style="1" customWidth="1"/>
    <col min="15039" max="15039" width="19.85546875" style="1" customWidth="1"/>
    <col min="15040" max="15040" width="6.5703125" style="1" customWidth="1"/>
    <col min="15041" max="15041" width="7.5703125" style="1" bestFit="1" customWidth="1"/>
    <col min="15042" max="15046" width="13.28515625" style="1" customWidth="1"/>
    <col min="15047" max="15047" width="14.5703125" style="1" customWidth="1"/>
    <col min="15048" max="15048" width="14.85546875" style="1" customWidth="1"/>
    <col min="15049" max="15049" width="13.7109375" style="1" bestFit="1" customWidth="1"/>
    <col min="15050" max="15050" width="15.7109375" style="1" bestFit="1" customWidth="1"/>
    <col min="15051" max="15051" width="10.5703125" style="1" customWidth="1"/>
    <col min="15052" max="15052" width="8" style="1" customWidth="1"/>
    <col min="15053" max="15293" width="9.140625" style="1"/>
    <col min="15294" max="15294" width="3.85546875" style="1" customWidth="1"/>
    <col min="15295" max="15295" width="19.85546875" style="1" customWidth="1"/>
    <col min="15296" max="15296" width="6.5703125" style="1" customWidth="1"/>
    <col min="15297" max="15297" width="7.5703125" style="1" bestFit="1" customWidth="1"/>
    <col min="15298" max="15302" width="13.28515625" style="1" customWidth="1"/>
    <col min="15303" max="15303" width="14.5703125" style="1" customWidth="1"/>
    <col min="15304" max="15304" width="14.85546875" style="1" customWidth="1"/>
    <col min="15305" max="15305" width="13.7109375" style="1" bestFit="1" customWidth="1"/>
    <col min="15306" max="15306" width="15.7109375" style="1" bestFit="1" customWidth="1"/>
    <col min="15307" max="15307" width="10.5703125" style="1" customWidth="1"/>
    <col min="15308" max="15308" width="8" style="1" customWidth="1"/>
    <col min="15309" max="15549" width="9.140625" style="1"/>
    <col min="15550" max="15550" width="3.85546875" style="1" customWidth="1"/>
    <col min="15551" max="15551" width="19.85546875" style="1" customWidth="1"/>
    <col min="15552" max="15552" width="6.5703125" style="1" customWidth="1"/>
    <col min="15553" max="15553" width="7.5703125" style="1" bestFit="1" customWidth="1"/>
    <col min="15554" max="15558" width="13.28515625" style="1" customWidth="1"/>
    <col min="15559" max="15559" width="14.5703125" style="1" customWidth="1"/>
    <col min="15560" max="15560" width="14.85546875" style="1" customWidth="1"/>
    <col min="15561" max="15561" width="13.7109375" style="1" bestFit="1" customWidth="1"/>
    <col min="15562" max="15562" width="15.7109375" style="1" bestFit="1" customWidth="1"/>
    <col min="15563" max="15563" width="10.5703125" style="1" customWidth="1"/>
    <col min="15564" max="15564" width="8" style="1" customWidth="1"/>
    <col min="15565" max="15805" width="9.140625" style="1"/>
    <col min="15806" max="15806" width="3.85546875" style="1" customWidth="1"/>
    <col min="15807" max="15807" width="19.85546875" style="1" customWidth="1"/>
    <col min="15808" max="15808" width="6.5703125" style="1" customWidth="1"/>
    <col min="15809" max="15809" width="7.5703125" style="1" bestFit="1" customWidth="1"/>
    <col min="15810" max="15814" width="13.28515625" style="1" customWidth="1"/>
    <col min="15815" max="15815" width="14.5703125" style="1" customWidth="1"/>
    <col min="15816" max="15816" width="14.85546875" style="1" customWidth="1"/>
    <col min="15817" max="15817" width="13.7109375" style="1" bestFit="1" customWidth="1"/>
    <col min="15818" max="15818" width="15.7109375" style="1" bestFit="1" customWidth="1"/>
    <col min="15819" max="15819" width="10.5703125" style="1" customWidth="1"/>
    <col min="15820" max="15820" width="8" style="1" customWidth="1"/>
    <col min="15821" max="16061" width="9.140625" style="1"/>
    <col min="16062" max="16062" width="3.85546875" style="1" customWidth="1"/>
    <col min="16063" max="16063" width="19.85546875" style="1" customWidth="1"/>
    <col min="16064" max="16064" width="6.5703125" style="1" customWidth="1"/>
    <col min="16065" max="16065" width="7.5703125" style="1" bestFit="1" customWidth="1"/>
    <col min="16066" max="16070" width="13.28515625" style="1" customWidth="1"/>
    <col min="16071" max="16071" width="14.5703125" style="1" customWidth="1"/>
    <col min="16072" max="16072" width="14.85546875" style="1" customWidth="1"/>
    <col min="16073" max="16073" width="13.7109375" style="1" bestFit="1" customWidth="1"/>
    <col min="16074" max="16074" width="15.7109375" style="1" bestFit="1" customWidth="1"/>
    <col min="16075" max="16075" width="10.5703125" style="1" customWidth="1"/>
    <col min="16076" max="16076" width="8" style="1" customWidth="1"/>
    <col min="16077" max="16384" width="9.140625" style="1"/>
  </cols>
  <sheetData>
    <row r="1" spans="1:13" ht="28.5" customHeight="1" x14ac:dyDescent="0.25">
      <c r="A1" s="230" t="s">
        <v>75</v>
      </c>
      <c r="B1" s="230"/>
      <c r="C1" s="230"/>
      <c r="D1" s="230"/>
      <c r="E1" s="230"/>
      <c r="F1" s="230"/>
      <c r="G1" s="230"/>
      <c r="H1" s="230"/>
    </row>
    <row r="2" spans="1:13" ht="16.5" x14ac:dyDescent="0.25">
      <c r="A2" s="46"/>
      <c r="B2" s="52"/>
      <c r="C2" s="46"/>
      <c r="D2" s="46"/>
      <c r="E2" s="46"/>
      <c r="F2" s="46"/>
      <c r="G2" s="46"/>
      <c r="H2" s="46"/>
    </row>
    <row r="3" spans="1:13" ht="32.25" customHeight="1" x14ac:dyDescent="0.25">
      <c r="A3" s="231" t="s">
        <v>260</v>
      </c>
      <c r="B3" s="232"/>
      <c r="C3" s="232"/>
      <c r="D3" s="232"/>
      <c r="E3" s="232"/>
      <c r="F3" s="232"/>
      <c r="G3" s="232"/>
      <c r="H3" s="232"/>
    </row>
    <row r="4" spans="1:13" ht="27.75" customHeight="1" x14ac:dyDescent="0.25">
      <c r="A4" s="2" t="s">
        <v>2</v>
      </c>
    </row>
    <row r="5" spans="1:13" ht="38.25" customHeight="1" x14ac:dyDescent="0.25">
      <c r="A5" s="229" t="s">
        <v>261</v>
      </c>
      <c r="B5" s="229"/>
      <c r="C5" s="229"/>
      <c r="D5" s="229"/>
      <c r="E5" s="229"/>
      <c r="F5" s="229"/>
      <c r="G5" s="229"/>
      <c r="H5" s="229"/>
    </row>
    <row r="6" spans="1:13" ht="21.75" customHeight="1" x14ac:dyDescent="0.25">
      <c r="A6" s="54" t="s">
        <v>76</v>
      </c>
      <c r="B6" s="52"/>
      <c r="C6" s="46"/>
      <c r="D6" s="46"/>
      <c r="E6" s="46"/>
      <c r="F6" s="46"/>
      <c r="G6" s="46"/>
      <c r="H6" s="46"/>
    </row>
    <row r="7" spans="1:13" ht="46.5" customHeight="1" x14ac:dyDescent="0.25">
      <c r="A7" s="229" t="s">
        <v>77</v>
      </c>
      <c r="B7" s="229"/>
      <c r="C7" s="229"/>
      <c r="D7" s="229"/>
      <c r="E7" s="229"/>
      <c r="F7" s="229"/>
      <c r="G7" s="229"/>
      <c r="H7" s="207"/>
    </row>
    <row r="8" spans="1:13" ht="18" customHeight="1" x14ac:dyDescent="0.25">
      <c r="A8" s="46"/>
      <c r="B8" s="52"/>
      <c r="C8" s="46"/>
      <c r="D8" s="46"/>
      <c r="E8" s="46"/>
      <c r="F8" s="46"/>
      <c r="G8" s="46"/>
      <c r="H8" s="46"/>
    </row>
    <row r="9" spans="1:13" ht="69" customHeight="1" x14ac:dyDescent="0.25">
      <c r="A9" s="55" t="s">
        <v>6</v>
      </c>
      <c r="B9" s="55" t="s">
        <v>7</v>
      </c>
      <c r="C9" s="55" t="s">
        <v>8</v>
      </c>
      <c r="D9" s="55" t="s">
        <v>9</v>
      </c>
      <c r="E9" s="56" t="s">
        <v>124</v>
      </c>
      <c r="F9" s="3" t="s">
        <v>125</v>
      </c>
      <c r="G9" s="3" t="s">
        <v>126</v>
      </c>
      <c r="H9" s="57"/>
    </row>
    <row r="10" spans="1:13" s="62" customFormat="1" ht="36.75" customHeight="1" x14ac:dyDescent="0.25">
      <c r="A10" s="55">
        <v>1</v>
      </c>
      <c r="B10" s="91" t="s">
        <v>128</v>
      </c>
      <c r="C10" s="55" t="s">
        <v>129</v>
      </c>
      <c r="D10" s="55">
        <v>7</v>
      </c>
      <c r="E10" s="59">
        <v>668.68</v>
      </c>
      <c r="F10" s="60">
        <v>714.08</v>
      </c>
      <c r="G10" s="60">
        <v>708.38</v>
      </c>
      <c r="H10" s="61"/>
      <c r="K10" s="63">
        <f t="shared" ref="K10" si="0">M10*1.2</f>
        <v>934.8</v>
      </c>
      <c r="M10" s="64">
        <v>779</v>
      </c>
    </row>
    <row r="11" spans="1:13" ht="27.75" customHeight="1" x14ac:dyDescent="0.25">
      <c r="A11" s="233" t="s">
        <v>16</v>
      </c>
      <c r="B11" s="234"/>
      <c r="C11" s="233"/>
      <c r="D11" s="233"/>
      <c r="E11" s="65">
        <f>E10*D10</f>
        <v>4680.7599999999993</v>
      </c>
      <c r="F11" s="60">
        <f>F10*D10</f>
        <v>4998.5600000000004</v>
      </c>
      <c r="G11" s="60">
        <f>G10*D10</f>
        <v>4958.66</v>
      </c>
      <c r="H11" s="61"/>
    </row>
    <row r="12" spans="1:13" ht="30.75" customHeight="1" x14ac:dyDescent="0.25">
      <c r="A12" s="235" t="s">
        <v>259</v>
      </c>
      <c r="B12" s="235"/>
      <c r="C12" s="235"/>
      <c r="D12" s="235"/>
      <c r="E12" s="235"/>
      <c r="F12" s="235"/>
      <c r="G12" s="235"/>
      <c r="H12" s="236"/>
    </row>
    <row r="13" spans="1:13" ht="36" customHeight="1" x14ac:dyDescent="0.25">
      <c r="A13" s="228" t="s">
        <v>262</v>
      </c>
      <c r="B13" s="228"/>
      <c r="C13" s="228"/>
      <c r="D13" s="228"/>
      <c r="E13" s="228"/>
      <c r="F13" s="228"/>
      <c r="G13" s="228"/>
      <c r="H13" s="228"/>
    </row>
    <row r="14" spans="1:13" ht="38.25" hidden="1" customHeight="1" x14ac:dyDescent="0.25">
      <c r="A14" s="229" t="s">
        <v>78</v>
      </c>
      <c r="B14" s="229"/>
      <c r="C14" s="229"/>
      <c r="D14" s="229"/>
      <c r="E14" s="229"/>
      <c r="F14" s="229"/>
      <c r="G14" s="229"/>
      <c r="H14" s="206"/>
    </row>
    <row r="15" spans="1:13" ht="16.5" x14ac:dyDescent="0.25">
      <c r="B15" s="73" t="s">
        <v>18</v>
      </c>
      <c r="C15" s="46"/>
      <c r="D15" s="46"/>
      <c r="E15" s="46"/>
      <c r="F15" s="46"/>
      <c r="G15" s="46"/>
    </row>
    <row r="16" spans="1:13" ht="37.5" x14ac:dyDescent="0.3">
      <c r="B16" s="204" t="s">
        <v>79</v>
      </c>
      <c r="C16" s="24"/>
      <c r="D16" s="46"/>
      <c r="E16" s="46"/>
      <c r="F16" s="46"/>
      <c r="G16" s="46"/>
    </row>
    <row r="17" spans="1:7" ht="19.5" customHeight="1" x14ac:dyDescent="0.3">
      <c r="B17" s="205" t="s">
        <v>36</v>
      </c>
      <c r="C17" s="24"/>
      <c r="D17" s="46"/>
      <c r="E17" s="46"/>
      <c r="F17" s="46"/>
      <c r="G17" s="46"/>
    </row>
    <row r="18" spans="1:7" ht="18.75" x14ac:dyDescent="0.3">
      <c r="B18" s="72"/>
      <c r="C18" s="24"/>
      <c r="D18" s="46"/>
      <c r="E18" s="46"/>
      <c r="F18" s="46"/>
      <c r="G18" s="46"/>
    </row>
    <row r="19" spans="1:7" ht="37.5" x14ac:dyDescent="0.3">
      <c r="B19" s="21" t="s">
        <v>90</v>
      </c>
      <c r="C19" s="24"/>
      <c r="D19" s="46"/>
      <c r="E19" s="46"/>
      <c r="F19" s="46"/>
      <c r="G19" s="46"/>
    </row>
    <row r="20" spans="1:7" ht="18.75" x14ac:dyDescent="0.3">
      <c r="B20" s="23" t="s">
        <v>22</v>
      </c>
      <c r="C20" s="24"/>
      <c r="D20" s="46"/>
      <c r="E20" s="46"/>
      <c r="F20" s="46"/>
      <c r="G20" s="46"/>
    </row>
    <row r="21" spans="1:7" ht="18.75" x14ac:dyDescent="0.3">
      <c r="B21" s="72"/>
      <c r="C21" s="24"/>
      <c r="D21" s="46"/>
      <c r="E21" s="46"/>
      <c r="F21" s="46"/>
    </row>
    <row r="22" spans="1:7" ht="18.75" x14ac:dyDescent="0.3">
      <c r="A22" s="2"/>
      <c r="B22" s="68" t="s">
        <v>35</v>
      </c>
      <c r="C22" s="24"/>
      <c r="D22" s="46"/>
      <c r="E22" s="46"/>
      <c r="F22" s="46"/>
    </row>
    <row r="23" spans="1:7" ht="50.25" x14ac:dyDescent="0.3">
      <c r="B23" s="45" t="s">
        <v>132</v>
      </c>
      <c r="C23" s="24"/>
    </row>
    <row r="24" spans="1:7" ht="18.75" x14ac:dyDescent="0.3">
      <c r="B24" s="31" t="s">
        <v>133</v>
      </c>
      <c r="C24" s="24"/>
    </row>
    <row r="25" spans="1:7" ht="21.75" customHeight="1" x14ac:dyDescent="0.3">
      <c r="B25" s="72"/>
      <c r="C25" s="24"/>
    </row>
    <row r="26" spans="1:7" ht="26.25" customHeight="1" x14ac:dyDescent="0.25">
      <c r="B26" s="212" t="s">
        <v>25</v>
      </c>
      <c r="C26" s="213"/>
      <c r="G26" s="74" t="s">
        <v>24</v>
      </c>
    </row>
    <row r="27" spans="1:7" ht="15.75" customHeight="1" x14ac:dyDescent="0.25">
      <c r="B27" s="213"/>
      <c r="C27" s="213"/>
      <c r="G27" s="71">
        <f ca="1">TODAY()</f>
        <v>46188</v>
      </c>
    </row>
    <row r="28" spans="1:7" ht="18.75" x14ac:dyDescent="0.3">
      <c r="B28" s="69" t="s">
        <v>91</v>
      </c>
      <c r="C28" s="24"/>
      <c r="G28" s="67" t="s">
        <v>80</v>
      </c>
    </row>
    <row r="35" spans="3:3" x14ac:dyDescent="0.25">
      <c r="C35" s="53"/>
    </row>
  </sheetData>
  <mergeCells count="9">
    <mergeCell ref="A13:H13"/>
    <mergeCell ref="A14:G14"/>
    <mergeCell ref="B26:C27"/>
    <mergeCell ref="A1:H1"/>
    <mergeCell ref="A3:H3"/>
    <mergeCell ref="A5:H5"/>
    <mergeCell ref="A7:G7"/>
    <mergeCell ref="A11:D11"/>
    <mergeCell ref="A12:H12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colBreaks count="1" manualBreakCount="1">
    <brk id="7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abSelected="1" zoomScale="80" zoomScaleNormal="80" workbookViewId="0">
      <selection activeCell="A14" sqref="A14:G14"/>
    </sheetView>
  </sheetViews>
  <sheetFormatPr defaultRowHeight="15.75" x14ac:dyDescent="0.25"/>
  <cols>
    <col min="1" max="1" width="5.7109375" style="1" customWidth="1"/>
    <col min="2" max="2" width="66.28515625" style="1" customWidth="1"/>
    <col min="3" max="3" width="7.85546875" style="1" customWidth="1"/>
    <col min="4" max="4" width="9.28515625" style="1" customWidth="1"/>
    <col min="5" max="5" width="44.140625" style="1" customWidth="1"/>
    <col min="6" max="7" width="42.5703125" style="1" customWidth="1"/>
    <col min="8" max="194" width="9.140625" style="1"/>
    <col min="195" max="195" width="3.85546875" style="1" customWidth="1"/>
    <col min="196" max="196" width="19.85546875" style="1" customWidth="1"/>
    <col min="197" max="197" width="6.5703125" style="1" customWidth="1"/>
    <col min="198" max="198" width="7.5703125" style="1" bestFit="1" customWidth="1"/>
    <col min="199" max="203" width="13.28515625" style="1" customWidth="1"/>
    <col min="204" max="204" width="14.5703125" style="1" customWidth="1"/>
    <col min="205" max="205" width="14.85546875" style="1" customWidth="1"/>
    <col min="206" max="206" width="13.7109375" style="1" bestFit="1" customWidth="1"/>
    <col min="207" max="207" width="15.7109375" style="1" bestFit="1" customWidth="1"/>
    <col min="208" max="208" width="10.5703125" style="1" customWidth="1"/>
    <col min="209" max="209" width="8" style="1" customWidth="1"/>
    <col min="210" max="446" width="9.140625" style="1"/>
    <col min="447" max="447" width="3.85546875" style="1" customWidth="1"/>
    <col min="448" max="448" width="19.85546875" style="1" customWidth="1"/>
    <col min="449" max="449" width="6.5703125" style="1" customWidth="1"/>
    <col min="450" max="450" width="7.5703125" style="1" bestFit="1" customWidth="1"/>
    <col min="451" max="455" width="13.28515625" style="1" customWidth="1"/>
    <col min="456" max="456" width="14.5703125" style="1" customWidth="1"/>
    <col min="457" max="457" width="14.85546875" style="1" customWidth="1"/>
    <col min="458" max="458" width="13.7109375" style="1" bestFit="1" customWidth="1"/>
    <col min="459" max="459" width="15.7109375" style="1" bestFit="1" customWidth="1"/>
    <col min="460" max="460" width="10.5703125" style="1" customWidth="1"/>
    <col min="461" max="461" width="8" style="1" customWidth="1"/>
    <col min="462" max="702" width="9.140625" style="1"/>
    <col min="703" max="703" width="3.85546875" style="1" customWidth="1"/>
    <col min="704" max="704" width="19.85546875" style="1" customWidth="1"/>
    <col min="705" max="705" width="6.5703125" style="1" customWidth="1"/>
    <col min="706" max="706" width="7.5703125" style="1" bestFit="1" customWidth="1"/>
    <col min="707" max="711" width="13.28515625" style="1" customWidth="1"/>
    <col min="712" max="712" width="14.5703125" style="1" customWidth="1"/>
    <col min="713" max="713" width="14.85546875" style="1" customWidth="1"/>
    <col min="714" max="714" width="13.7109375" style="1" bestFit="1" customWidth="1"/>
    <col min="715" max="715" width="15.7109375" style="1" bestFit="1" customWidth="1"/>
    <col min="716" max="716" width="10.5703125" style="1" customWidth="1"/>
    <col min="717" max="717" width="8" style="1" customWidth="1"/>
    <col min="718" max="958" width="9.140625" style="1"/>
    <col min="959" max="959" width="3.85546875" style="1" customWidth="1"/>
    <col min="960" max="960" width="19.85546875" style="1" customWidth="1"/>
    <col min="961" max="961" width="6.5703125" style="1" customWidth="1"/>
    <col min="962" max="962" width="7.5703125" style="1" bestFit="1" customWidth="1"/>
    <col min="963" max="967" width="13.28515625" style="1" customWidth="1"/>
    <col min="968" max="968" width="14.5703125" style="1" customWidth="1"/>
    <col min="969" max="969" width="14.85546875" style="1" customWidth="1"/>
    <col min="970" max="970" width="13.7109375" style="1" bestFit="1" customWidth="1"/>
    <col min="971" max="971" width="15.7109375" style="1" bestFit="1" customWidth="1"/>
    <col min="972" max="972" width="10.5703125" style="1" customWidth="1"/>
    <col min="973" max="973" width="8" style="1" customWidth="1"/>
    <col min="974" max="1214" width="9.140625" style="1"/>
    <col min="1215" max="1215" width="3.85546875" style="1" customWidth="1"/>
    <col min="1216" max="1216" width="19.85546875" style="1" customWidth="1"/>
    <col min="1217" max="1217" width="6.5703125" style="1" customWidth="1"/>
    <col min="1218" max="1218" width="7.5703125" style="1" bestFit="1" customWidth="1"/>
    <col min="1219" max="1223" width="13.28515625" style="1" customWidth="1"/>
    <col min="1224" max="1224" width="14.5703125" style="1" customWidth="1"/>
    <col min="1225" max="1225" width="14.85546875" style="1" customWidth="1"/>
    <col min="1226" max="1226" width="13.7109375" style="1" bestFit="1" customWidth="1"/>
    <col min="1227" max="1227" width="15.7109375" style="1" bestFit="1" customWidth="1"/>
    <col min="1228" max="1228" width="10.5703125" style="1" customWidth="1"/>
    <col min="1229" max="1229" width="8" style="1" customWidth="1"/>
    <col min="1230" max="1470" width="9.140625" style="1"/>
    <col min="1471" max="1471" width="3.85546875" style="1" customWidth="1"/>
    <col min="1472" max="1472" width="19.85546875" style="1" customWidth="1"/>
    <col min="1473" max="1473" width="6.5703125" style="1" customWidth="1"/>
    <col min="1474" max="1474" width="7.5703125" style="1" bestFit="1" customWidth="1"/>
    <col min="1475" max="1479" width="13.28515625" style="1" customWidth="1"/>
    <col min="1480" max="1480" width="14.5703125" style="1" customWidth="1"/>
    <col min="1481" max="1481" width="14.85546875" style="1" customWidth="1"/>
    <col min="1482" max="1482" width="13.7109375" style="1" bestFit="1" customWidth="1"/>
    <col min="1483" max="1483" width="15.7109375" style="1" bestFit="1" customWidth="1"/>
    <col min="1484" max="1484" width="10.5703125" style="1" customWidth="1"/>
    <col min="1485" max="1485" width="8" style="1" customWidth="1"/>
    <col min="1486" max="1726" width="9.140625" style="1"/>
    <col min="1727" max="1727" width="3.85546875" style="1" customWidth="1"/>
    <col min="1728" max="1728" width="19.85546875" style="1" customWidth="1"/>
    <col min="1729" max="1729" width="6.5703125" style="1" customWidth="1"/>
    <col min="1730" max="1730" width="7.5703125" style="1" bestFit="1" customWidth="1"/>
    <col min="1731" max="1735" width="13.28515625" style="1" customWidth="1"/>
    <col min="1736" max="1736" width="14.5703125" style="1" customWidth="1"/>
    <col min="1737" max="1737" width="14.85546875" style="1" customWidth="1"/>
    <col min="1738" max="1738" width="13.7109375" style="1" bestFit="1" customWidth="1"/>
    <col min="1739" max="1739" width="15.7109375" style="1" bestFit="1" customWidth="1"/>
    <col min="1740" max="1740" width="10.5703125" style="1" customWidth="1"/>
    <col min="1741" max="1741" width="8" style="1" customWidth="1"/>
    <col min="1742" max="1982" width="9.140625" style="1"/>
    <col min="1983" max="1983" width="3.85546875" style="1" customWidth="1"/>
    <col min="1984" max="1984" width="19.85546875" style="1" customWidth="1"/>
    <col min="1985" max="1985" width="6.5703125" style="1" customWidth="1"/>
    <col min="1986" max="1986" width="7.5703125" style="1" bestFit="1" customWidth="1"/>
    <col min="1987" max="1991" width="13.28515625" style="1" customWidth="1"/>
    <col min="1992" max="1992" width="14.5703125" style="1" customWidth="1"/>
    <col min="1993" max="1993" width="14.85546875" style="1" customWidth="1"/>
    <col min="1994" max="1994" width="13.7109375" style="1" bestFit="1" customWidth="1"/>
    <col min="1995" max="1995" width="15.7109375" style="1" bestFit="1" customWidth="1"/>
    <col min="1996" max="1996" width="10.5703125" style="1" customWidth="1"/>
    <col min="1997" max="1997" width="8" style="1" customWidth="1"/>
    <col min="1998" max="2238" width="9.140625" style="1"/>
    <col min="2239" max="2239" width="3.85546875" style="1" customWidth="1"/>
    <col min="2240" max="2240" width="19.85546875" style="1" customWidth="1"/>
    <col min="2241" max="2241" width="6.5703125" style="1" customWidth="1"/>
    <col min="2242" max="2242" width="7.5703125" style="1" bestFit="1" customWidth="1"/>
    <col min="2243" max="2247" width="13.28515625" style="1" customWidth="1"/>
    <col min="2248" max="2248" width="14.5703125" style="1" customWidth="1"/>
    <col min="2249" max="2249" width="14.85546875" style="1" customWidth="1"/>
    <col min="2250" max="2250" width="13.7109375" style="1" bestFit="1" customWidth="1"/>
    <col min="2251" max="2251" width="15.7109375" style="1" bestFit="1" customWidth="1"/>
    <col min="2252" max="2252" width="10.5703125" style="1" customWidth="1"/>
    <col min="2253" max="2253" width="8" style="1" customWidth="1"/>
    <col min="2254" max="2494" width="9.140625" style="1"/>
    <col min="2495" max="2495" width="3.85546875" style="1" customWidth="1"/>
    <col min="2496" max="2496" width="19.85546875" style="1" customWidth="1"/>
    <col min="2497" max="2497" width="6.5703125" style="1" customWidth="1"/>
    <col min="2498" max="2498" width="7.5703125" style="1" bestFit="1" customWidth="1"/>
    <col min="2499" max="2503" width="13.28515625" style="1" customWidth="1"/>
    <col min="2504" max="2504" width="14.5703125" style="1" customWidth="1"/>
    <col min="2505" max="2505" width="14.85546875" style="1" customWidth="1"/>
    <col min="2506" max="2506" width="13.7109375" style="1" bestFit="1" customWidth="1"/>
    <col min="2507" max="2507" width="15.7109375" style="1" bestFit="1" customWidth="1"/>
    <col min="2508" max="2508" width="10.5703125" style="1" customWidth="1"/>
    <col min="2509" max="2509" width="8" style="1" customWidth="1"/>
    <col min="2510" max="2750" width="9.140625" style="1"/>
    <col min="2751" max="2751" width="3.85546875" style="1" customWidth="1"/>
    <col min="2752" max="2752" width="19.85546875" style="1" customWidth="1"/>
    <col min="2753" max="2753" width="6.5703125" style="1" customWidth="1"/>
    <col min="2754" max="2754" width="7.5703125" style="1" bestFit="1" customWidth="1"/>
    <col min="2755" max="2759" width="13.28515625" style="1" customWidth="1"/>
    <col min="2760" max="2760" width="14.5703125" style="1" customWidth="1"/>
    <col min="2761" max="2761" width="14.85546875" style="1" customWidth="1"/>
    <col min="2762" max="2762" width="13.7109375" style="1" bestFit="1" customWidth="1"/>
    <col min="2763" max="2763" width="15.7109375" style="1" bestFit="1" customWidth="1"/>
    <col min="2764" max="2764" width="10.5703125" style="1" customWidth="1"/>
    <col min="2765" max="2765" width="8" style="1" customWidth="1"/>
    <col min="2766" max="3006" width="9.140625" style="1"/>
    <col min="3007" max="3007" width="3.85546875" style="1" customWidth="1"/>
    <col min="3008" max="3008" width="19.85546875" style="1" customWidth="1"/>
    <col min="3009" max="3009" width="6.5703125" style="1" customWidth="1"/>
    <col min="3010" max="3010" width="7.5703125" style="1" bestFit="1" customWidth="1"/>
    <col min="3011" max="3015" width="13.28515625" style="1" customWidth="1"/>
    <col min="3016" max="3016" width="14.5703125" style="1" customWidth="1"/>
    <col min="3017" max="3017" width="14.85546875" style="1" customWidth="1"/>
    <col min="3018" max="3018" width="13.7109375" style="1" bestFit="1" customWidth="1"/>
    <col min="3019" max="3019" width="15.7109375" style="1" bestFit="1" customWidth="1"/>
    <col min="3020" max="3020" width="10.5703125" style="1" customWidth="1"/>
    <col min="3021" max="3021" width="8" style="1" customWidth="1"/>
    <col min="3022" max="3262" width="9.140625" style="1"/>
    <col min="3263" max="3263" width="3.85546875" style="1" customWidth="1"/>
    <col min="3264" max="3264" width="19.85546875" style="1" customWidth="1"/>
    <col min="3265" max="3265" width="6.5703125" style="1" customWidth="1"/>
    <col min="3266" max="3266" width="7.5703125" style="1" bestFit="1" customWidth="1"/>
    <col min="3267" max="3271" width="13.28515625" style="1" customWidth="1"/>
    <col min="3272" max="3272" width="14.5703125" style="1" customWidth="1"/>
    <col min="3273" max="3273" width="14.85546875" style="1" customWidth="1"/>
    <col min="3274" max="3274" width="13.7109375" style="1" bestFit="1" customWidth="1"/>
    <col min="3275" max="3275" width="15.7109375" style="1" bestFit="1" customWidth="1"/>
    <col min="3276" max="3276" width="10.5703125" style="1" customWidth="1"/>
    <col min="3277" max="3277" width="8" style="1" customWidth="1"/>
    <col min="3278" max="3518" width="9.140625" style="1"/>
    <col min="3519" max="3519" width="3.85546875" style="1" customWidth="1"/>
    <col min="3520" max="3520" width="19.85546875" style="1" customWidth="1"/>
    <col min="3521" max="3521" width="6.5703125" style="1" customWidth="1"/>
    <col min="3522" max="3522" width="7.5703125" style="1" bestFit="1" customWidth="1"/>
    <col min="3523" max="3527" width="13.28515625" style="1" customWidth="1"/>
    <col min="3528" max="3528" width="14.5703125" style="1" customWidth="1"/>
    <col min="3529" max="3529" width="14.85546875" style="1" customWidth="1"/>
    <col min="3530" max="3530" width="13.7109375" style="1" bestFit="1" customWidth="1"/>
    <col min="3531" max="3531" width="15.7109375" style="1" bestFit="1" customWidth="1"/>
    <col min="3532" max="3532" width="10.5703125" style="1" customWidth="1"/>
    <col min="3533" max="3533" width="8" style="1" customWidth="1"/>
    <col min="3534" max="3774" width="9.140625" style="1"/>
    <col min="3775" max="3775" width="3.85546875" style="1" customWidth="1"/>
    <col min="3776" max="3776" width="19.85546875" style="1" customWidth="1"/>
    <col min="3777" max="3777" width="6.5703125" style="1" customWidth="1"/>
    <col min="3778" max="3778" width="7.5703125" style="1" bestFit="1" customWidth="1"/>
    <col min="3779" max="3783" width="13.28515625" style="1" customWidth="1"/>
    <col min="3784" max="3784" width="14.5703125" style="1" customWidth="1"/>
    <col min="3785" max="3785" width="14.85546875" style="1" customWidth="1"/>
    <col min="3786" max="3786" width="13.7109375" style="1" bestFit="1" customWidth="1"/>
    <col min="3787" max="3787" width="15.7109375" style="1" bestFit="1" customWidth="1"/>
    <col min="3788" max="3788" width="10.5703125" style="1" customWidth="1"/>
    <col min="3789" max="3789" width="8" style="1" customWidth="1"/>
    <col min="3790" max="4030" width="9.140625" style="1"/>
    <col min="4031" max="4031" width="3.85546875" style="1" customWidth="1"/>
    <col min="4032" max="4032" width="19.85546875" style="1" customWidth="1"/>
    <col min="4033" max="4033" width="6.5703125" style="1" customWidth="1"/>
    <col min="4034" max="4034" width="7.5703125" style="1" bestFit="1" customWidth="1"/>
    <col min="4035" max="4039" width="13.28515625" style="1" customWidth="1"/>
    <col min="4040" max="4040" width="14.5703125" style="1" customWidth="1"/>
    <col min="4041" max="4041" width="14.85546875" style="1" customWidth="1"/>
    <col min="4042" max="4042" width="13.7109375" style="1" bestFit="1" customWidth="1"/>
    <col min="4043" max="4043" width="15.7109375" style="1" bestFit="1" customWidth="1"/>
    <col min="4044" max="4044" width="10.5703125" style="1" customWidth="1"/>
    <col min="4045" max="4045" width="8" style="1" customWidth="1"/>
    <col min="4046" max="4286" width="9.140625" style="1"/>
    <col min="4287" max="4287" width="3.85546875" style="1" customWidth="1"/>
    <col min="4288" max="4288" width="19.85546875" style="1" customWidth="1"/>
    <col min="4289" max="4289" width="6.5703125" style="1" customWidth="1"/>
    <col min="4290" max="4290" width="7.5703125" style="1" bestFit="1" customWidth="1"/>
    <col min="4291" max="4295" width="13.28515625" style="1" customWidth="1"/>
    <col min="4296" max="4296" width="14.5703125" style="1" customWidth="1"/>
    <col min="4297" max="4297" width="14.85546875" style="1" customWidth="1"/>
    <col min="4298" max="4298" width="13.7109375" style="1" bestFit="1" customWidth="1"/>
    <col min="4299" max="4299" width="15.7109375" style="1" bestFit="1" customWidth="1"/>
    <col min="4300" max="4300" width="10.5703125" style="1" customWidth="1"/>
    <col min="4301" max="4301" width="8" style="1" customWidth="1"/>
    <col min="4302" max="4542" width="9.140625" style="1"/>
    <col min="4543" max="4543" width="3.85546875" style="1" customWidth="1"/>
    <col min="4544" max="4544" width="19.85546875" style="1" customWidth="1"/>
    <col min="4545" max="4545" width="6.5703125" style="1" customWidth="1"/>
    <col min="4546" max="4546" width="7.5703125" style="1" bestFit="1" customWidth="1"/>
    <col min="4547" max="4551" width="13.28515625" style="1" customWidth="1"/>
    <col min="4552" max="4552" width="14.5703125" style="1" customWidth="1"/>
    <col min="4553" max="4553" width="14.85546875" style="1" customWidth="1"/>
    <col min="4554" max="4554" width="13.7109375" style="1" bestFit="1" customWidth="1"/>
    <col min="4555" max="4555" width="15.7109375" style="1" bestFit="1" customWidth="1"/>
    <col min="4556" max="4556" width="10.5703125" style="1" customWidth="1"/>
    <col min="4557" max="4557" width="8" style="1" customWidth="1"/>
    <col min="4558" max="4798" width="9.140625" style="1"/>
    <col min="4799" max="4799" width="3.85546875" style="1" customWidth="1"/>
    <col min="4800" max="4800" width="19.85546875" style="1" customWidth="1"/>
    <col min="4801" max="4801" width="6.5703125" style="1" customWidth="1"/>
    <col min="4802" max="4802" width="7.5703125" style="1" bestFit="1" customWidth="1"/>
    <col min="4803" max="4807" width="13.28515625" style="1" customWidth="1"/>
    <col min="4808" max="4808" width="14.5703125" style="1" customWidth="1"/>
    <col min="4809" max="4809" width="14.85546875" style="1" customWidth="1"/>
    <col min="4810" max="4810" width="13.7109375" style="1" bestFit="1" customWidth="1"/>
    <col min="4811" max="4811" width="15.7109375" style="1" bestFit="1" customWidth="1"/>
    <col min="4812" max="4812" width="10.5703125" style="1" customWidth="1"/>
    <col min="4813" max="4813" width="8" style="1" customWidth="1"/>
    <col min="4814" max="5054" width="9.140625" style="1"/>
    <col min="5055" max="5055" width="3.85546875" style="1" customWidth="1"/>
    <col min="5056" max="5056" width="19.85546875" style="1" customWidth="1"/>
    <col min="5057" max="5057" width="6.5703125" style="1" customWidth="1"/>
    <col min="5058" max="5058" width="7.5703125" style="1" bestFit="1" customWidth="1"/>
    <col min="5059" max="5063" width="13.28515625" style="1" customWidth="1"/>
    <col min="5064" max="5064" width="14.5703125" style="1" customWidth="1"/>
    <col min="5065" max="5065" width="14.85546875" style="1" customWidth="1"/>
    <col min="5066" max="5066" width="13.7109375" style="1" bestFit="1" customWidth="1"/>
    <col min="5067" max="5067" width="15.7109375" style="1" bestFit="1" customWidth="1"/>
    <col min="5068" max="5068" width="10.5703125" style="1" customWidth="1"/>
    <col min="5069" max="5069" width="8" style="1" customWidth="1"/>
    <col min="5070" max="5310" width="9.140625" style="1"/>
    <col min="5311" max="5311" width="3.85546875" style="1" customWidth="1"/>
    <col min="5312" max="5312" width="19.85546875" style="1" customWidth="1"/>
    <col min="5313" max="5313" width="6.5703125" style="1" customWidth="1"/>
    <col min="5314" max="5314" width="7.5703125" style="1" bestFit="1" customWidth="1"/>
    <col min="5315" max="5319" width="13.28515625" style="1" customWidth="1"/>
    <col min="5320" max="5320" width="14.5703125" style="1" customWidth="1"/>
    <col min="5321" max="5321" width="14.85546875" style="1" customWidth="1"/>
    <col min="5322" max="5322" width="13.7109375" style="1" bestFit="1" customWidth="1"/>
    <col min="5323" max="5323" width="15.7109375" style="1" bestFit="1" customWidth="1"/>
    <col min="5324" max="5324" width="10.5703125" style="1" customWidth="1"/>
    <col min="5325" max="5325" width="8" style="1" customWidth="1"/>
    <col min="5326" max="5566" width="9.140625" style="1"/>
    <col min="5567" max="5567" width="3.85546875" style="1" customWidth="1"/>
    <col min="5568" max="5568" width="19.85546875" style="1" customWidth="1"/>
    <col min="5569" max="5569" width="6.5703125" style="1" customWidth="1"/>
    <col min="5570" max="5570" width="7.5703125" style="1" bestFit="1" customWidth="1"/>
    <col min="5571" max="5575" width="13.28515625" style="1" customWidth="1"/>
    <col min="5576" max="5576" width="14.5703125" style="1" customWidth="1"/>
    <col min="5577" max="5577" width="14.85546875" style="1" customWidth="1"/>
    <col min="5578" max="5578" width="13.7109375" style="1" bestFit="1" customWidth="1"/>
    <col min="5579" max="5579" width="15.7109375" style="1" bestFit="1" customWidth="1"/>
    <col min="5580" max="5580" width="10.5703125" style="1" customWidth="1"/>
    <col min="5581" max="5581" width="8" style="1" customWidth="1"/>
    <col min="5582" max="5822" width="9.140625" style="1"/>
    <col min="5823" max="5823" width="3.85546875" style="1" customWidth="1"/>
    <col min="5824" max="5824" width="19.85546875" style="1" customWidth="1"/>
    <col min="5825" max="5825" width="6.5703125" style="1" customWidth="1"/>
    <col min="5826" max="5826" width="7.5703125" style="1" bestFit="1" customWidth="1"/>
    <col min="5827" max="5831" width="13.28515625" style="1" customWidth="1"/>
    <col min="5832" max="5832" width="14.5703125" style="1" customWidth="1"/>
    <col min="5833" max="5833" width="14.85546875" style="1" customWidth="1"/>
    <col min="5834" max="5834" width="13.7109375" style="1" bestFit="1" customWidth="1"/>
    <col min="5835" max="5835" width="15.7109375" style="1" bestFit="1" customWidth="1"/>
    <col min="5836" max="5836" width="10.5703125" style="1" customWidth="1"/>
    <col min="5837" max="5837" width="8" style="1" customWidth="1"/>
    <col min="5838" max="6078" width="9.140625" style="1"/>
    <col min="6079" max="6079" width="3.85546875" style="1" customWidth="1"/>
    <col min="6080" max="6080" width="19.85546875" style="1" customWidth="1"/>
    <col min="6081" max="6081" width="6.5703125" style="1" customWidth="1"/>
    <col min="6082" max="6082" width="7.5703125" style="1" bestFit="1" customWidth="1"/>
    <col min="6083" max="6087" width="13.28515625" style="1" customWidth="1"/>
    <col min="6088" max="6088" width="14.5703125" style="1" customWidth="1"/>
    <col min="6089" max="6089" width="14.85546875" style="1" customWidth="1"/>
    <col min="6090" max="6090" width="13.7109375" style="1" bestFit="1" customWidth="1"/>
    <col min="6091" max="6091" width="15.7109375" style="1" bestFit="1" customWidth="1"/>
    <col min="6092" max="6092" width="10.5703125" style="1" customWidth="1"/>
    <col min="6093" max="6093" width="8" style="1" customWidth="1"/>
    <col min="6094" max="6334" width="9.140625" style="1"/>
    <col min="6335" max="6335" width="3.85546875" style="1" customWidth="1"/>
    <col min="6336" max="6336" width="19.85546875" style="1" customWidth="1"/>
    <col min="6337" max="6337" width="6.5703125" style="1" customWidth="1"/>
    <col min="6338" max="6338" width="7.5703125" style="1" bestFit="1" customWidth="1"/>
    <col min="6339" max="6343" width="13.28515625" style="1" customWidth="1"/>
    <col min="6344" max="6344" width="14.5703125" style="1" customWidth="1"/>
    <col min="6345" max="6345" width="14.85546875" style="1" customWidth="1"/>
    <col min="6346" max="6346" width="13.7109375" style="1" bestFit="1" customWidth="1"/>
    <col min="6347" max="6347" width="15.7109375" style="1" bestFit="1" customWidth="1"/>
    <col min="6348" max="6348" width="10.5703125" style="1" customWidth="1"/>
    <col min="6349" max="6349" width="8" style="1" customWidth="1"/>
    <col min="6350" max="6590" width="9.140625" style="1"/>
    <col min="6591" max="6591" width="3.85546875" style="1" customWidth="1"/>
    <col min="6592" max="6592" width="19.85546875" style="1" customWidth="1"/>
    <col min="6593" max="6593" width="6.5703125" style="1" customWidth="1"/>
    <col min="6594" max="6594" width="7.5703125" style="1" bestFit="1" customWidth="1"/>
    <col min="6595" max="6599" width="13.28515625" style="1" customWidth="1"/>
    <col min="6600" max="6600" width="14.5703125" style="1" customWidth="1"/>
    <col min="6601" max="6601" width="14.85546875" style="1" customWidth="1"/>
    <col min="6602" max="6602" width="13.7109375" style="1" bestFit="1" customWidth="1"/>
    <col min="6603" max="6603" width="15.7109375" style="1" bestFit="1" customWidth="1"/>
    <col min="6604" max="6604" width="10.5703125" style="1" customWidth="1"/>
    <col min="6605" max="6605" width="8" style="1" customWidth="1"/>
    <col min="6606" max="6846" width="9.140625" style="1"/>
    <col min="6847" max="6847" width="3.85546875" style="1" customWidth="1"/>
    <col min="6848" max="6848" width="19.85546875" style="1" customWidth="1"/>
    <col min="6849" max="6849" width="6.5703125" style="1" customWidth="1"/>
    <col min="6850" max="6850" width="7.5703125" style="1" bestFit="1" customWidth="1"/>
    <col min="6851" max="6855" width="13.28515625" style="1" customWidth="1"/>
    <col min="6856" max="6856" width="14.5703125" style="1" customWidth="1"/>
    <col min="6857" max="6857" width="14.85546875" style="1" customWidth="1"/>
    <col min="6858" max="6858" width="13.7109375" style="1" bestFit="1" customWidth="1"/>
    <col min="6859" max="6859" width="15.7109375" style="1" bestFit="1" customWidth="1"/>
    <col min="6860" max="6860" width="10.5703125" style="1" customWidth="1"/>
    <col min="6861" max="6861" width="8" style="1" customWidth="1"/>
    <col min="6862" max="7102" width="9.140625" style="1"/>
    <col min="7103" max="7103" width="3.85546875" style="1" customWidth="1"/>
    <col min="7104" max="7104" width="19.85546875" style="1" customWidth="1"/>
    <col min="7105" max="7105" width="6.5703125" style="1" customWidth="1"/>
    <col min="7106" max="7106" width="7.5703125" style="1" bestFit="1" customWidth="1"/>
    <col min="7107" max="7111" width="13.28515625" style="1" customWidth="1"/>
    <col min="7112" max="7112" width="14.5703125" style="1" customWidth="1"/>
    <col min="7113" max="7113" width="14.85546875" style="1" customWidth="1"/>
    <col min="7114" max="7114" width="13.7109375" style="1" bestFit="1" customWidth="1"/>
    <col min="7115" max="7115" width="15.7109375" style="1" bestFit="1" customWidth="1"/>
    <col min="7116" max="7116" width="10.5703125" style="1" customWidth="1"/>
    <col min="7117" max="7117" width="8" style="1" customWidth="1"/>
    <col min="7118" max="7358" width="9.140625" style="1"/>
    <col min="7359" max="7359" width="3.85546875" style="1" customWidth="1"/>
    <col min="7360" max="7360" width="19.85546875" style="1" customWidth="1"/>
    <col min="7361" max="7361" width="6.5703125" style="1" customWidth="1"/>
    <col min="7362" max="7362" width="7.5703125" style="1" bestFit="1" customWidth="1"/>
    <col min="7363" max="7367" width="13.28515625" style="1" customWidth="1"/>
    <col min="7368" max="7368" width="14.5703125" style="1" customWidth="1"/>
    <col min="7369" max="7369" width="14.85546875" style="1" customWidth="1"/>
    <col min="7370" max="7370" width="13.7109375" style="1" bestFit="1" customWidth="1"/>
    <col min="7371" max="7371" width="15.7109375" style="1" bestFit="1" customWidth="1"/>
    <col min="7372" max="7372" width="10.5703125" style="1" customWidth="1"/>
    <col min="7373" max="7373" width="8" style="1" customWidth="1"/>
    <col min="7374" max="7614" width="9.140625" style="1"/>
    <col min="7615" max="7615" width="3.85546875" style="1" customWidth="1"/>
    <col min="7616" max="7616" width="19.85546875" style="1" customWidth="1"/>
    <col min="7617" max="7617" width="6.5703125" style="1" customWidth="1"/>
    <col min="7618" max="7618" width="7.5703125" style="1" bestFit="1" customWidth="1"/>
    <col min="7619" max="7623" width="13.28515625" style="1" customWidth="1"/>
    <col min="7624" max="7624" width="14.5703125" style="1" customWidth="1"/>
    <col min="7625" max="7625" width="14.85546875" style="1" customWidth="1"/>
    <col min="7626" max="7626" width="13.7109375" style="1" bestFit="1" customWidth="1"/>
    <col min="7627" max="7627" width="15.7109375" style="1" bestFit="1" customWidth="1"/>
    <col min="7628" max="7628" width="10.5703125" style="1" customWidth="1"/>
    <col min="7629" max="7629" width="8" style="1" customWidth="1"/>
    <col min="7630" max="7870" width="9.140625" style="1"/>
    <col min="7871" max="7871" width="3.85546875" style="1" customWidth="1"/>
    <col min="7872" max="7872" width="19.85546875" style="1" customWidth="1"/>
    <col min="7873" max="7873" width="6.5703125" style="1" customWidth="1"/>
    <col min="7874" max="7874" width="7.5703125" style="1" bestFit="1" customWidth="1"/>
    <col min="7875" max="7879" width="13.28515625" style="1" customWidth="1"/>
    <col min="7880" max="7880" width="14.5703125" style="1" customWidth="1"/>
    <col min="7881" max="7881" width="14.85546875" style="1" customWidth="1"/>
    <col min="7882" max="7882" width="13.7109375" style="1" bestFit="1" customWidth="1"/>
    <col min="7883" max="7883" width="15.7109375" style="1" bestFit="1" customWidth="1"/>
    <col min="7884" max="7884" width="10.5703125" style="1" customWidth="1"/>
    <col min="7885" max="7885" width="8" style="1" customWidth="1"/>
    <col min="7886" max="8126" width="9.140625" style="1"/>
    <col min="8127" max="8127" width="3.85546875" style="1" customWidth="1"/>
    <col min="8128" max="8128" width="19.85546875" style="1" customWidth="1"/>
    <col min="8129" max="8129" width="6.5703125" style="1" customWidth="1"/>
    <col min="8130" max="8130" width="7.5703125" style="1" bestFit="1" customWidth="1"/>
    <col min="8131" max="8135" width="13.28515625" style="1" customWidth="1"/>
    <col min="8136" max="8136" width="14.5703125" style="1" customWidth="1"/>
    <col min="8137" max="8137" width="14.85546875" style="1" customWidth="1"/>
    <col min="8138" max="8138" width="13.7109375" style="1" bestFit="1" customWidth="1"/>
    <col min="8139" max="8139" width="15.7109375" style="1" bestFit="1" customWidth="1"/>
    <col min="8140" max="8140" width="10.5703125" style="1" customWidth="1"/>
    <col min="8141" max="8141" width="8" style="1" customWidth="1"/>
    <col min="8142" max="8382" width="9.140625" style="1"/>
    <col min="8383" max="8383" width="3.85546875" style="1" customWidth="1"/>
    <col min="8384" max="8384" width="19.85546875" style="1" customWidth="1"/>
    <col min="8385" max="8385" width="6.5703125" style="1" customWidth="1"/>
    <col min="8386" max="8386" width="7.5703125" style="1" bestFit="1" customWidth="1"/>
    <col min="8387" max="8391" width="13.28515625" style="1" customWidth="1"/>
    <col min="8392" max="8392" width="14.5703125" style="1" customWidth="1"/>
    <col min="8393" max="8393" width="14.85546875" style="1" customWidth="1"/>
    <col min="8394" max="8394" width="13.7109375" style="1" bestFit="1" customWidth="1"/>
    <col min="8395" max="8395" width="15.7109375" style="1" bestFit="1" customWidth="1"/>
    <col min="8396" max="8396" width="10.5703125" style="1" customWidth="1"/>
    <col min="8397" max="8397" width="8" style="1" customWidth="1"/>
    <col min="8398" max="8638" width="9.140625" style="1"/>
    <col min="8639" max="8639" width="3.85546875" style="1" customWidth="1"/>
    <col min="8640" max="8640" width="19.85546875" style="1" customWidth="1"/>
    <col min="8641" max="8641" width="6.5703125" style="1" customWidth="1"/>
    <col min="8642" max="8642" width="7.5703125" style="1" bestFit="1" customWidth="1"/>
    <col min="8643" max="8647" width="13.28515625" style="1" customWidth="1"/>
    <col min="8648" max="8648" width="14.5703125" style="1" customWidth="1"/>
    <col min="8649" max="8649" width="14.85546875" style="1" customWidth="1"/>
    <col min="8650" max="8650" width="13.7109375" style="1" bestFit="1" customWidth="1"/>
    <col min="8651" max="8651" width="15.7109375" style="1" bestFit="1" customWidth="1"/>
    <col min="8652" max="8652" width="10.5703125" style="1" customWidth="1"/>
    <col min="8653" max="8653" width="8" style="1" customWidth="1"/>
    <col min="8654" max="8894" width="9.140625" style="1"/>
    <col min="8895" max="8895" width="3.85546875" style="1" customWidth="1"/>
    <col min="8896" max="8896" width="19.85546875" style="1" customWidth="1"/>
    <col min="8897" max="8897" width="6.5703125" style="1" customWidth="1"/>
    <col min="8898" max="8898" width="7.5703125" style="1" bestFit="1" customWidth="1"/>
    <col min="8899" max="8903" width="13.28515625" style="1" customWidth="1"/>
    <col min="8904" max="8904" width="14.5703125" style="1" customWidth="1"/>
    <col min="8905" max="8905" width="14.85546875" style="1" customWidth="1"/>
    <col min="8906" max="8906" width="13.7109375" style="1" bestFit="1" customWidth="1"/>
    <col min="8907" max="8907" width="15.7109375" style="1" bestFit="1" customWidth="1"/>
    <col min="8908" max="8908" width="10.5703125" style="1" customWidth="1"/>
    <col min="8909" max="8909" width="8" style="1" customWidth="1"/>
    <col min="8910" max="9150" width="9.140625" style="1"/>
    <col min="9151" max="9151" width="3.85546875" style="1" customWidth="1"/>
    <col min="9152" max="9152" width="19.85546875" style="1" customWidth="1"/>
    <col min="9153" max="9153" width="6.5703125" style="1" customWidth="1"/>
    <col min="9154" max="9154" width="7.5703125" style="1" bestFit="1" customWidth="1"/>
    <col min="9155" max="9159" width="13.28515625" style="1" customWidth="1"/>
    <col min="9160" max="9160" width="14.5703125" style="1" customWidth="1"/>
    <col min="9161" max="9161" width="14.85546875" style="1" customWidth="1"/>
    <col min="9162" max="9162" width="13.7109375" style="1" bestFit="1" customWidth="1"/>
    <col min="9163" max="9163" width="15.7109375" style="1" bestFit="1" customWidth="1"/>
    <col min="9164" max="9164" width="10.5703125" style="1" customWidth="1"/>
    <col min="9165" max="9165" width="8" style="1" customWidth="1"/>
    <col min="9166" max="9406" width="9.140625" style="1"/>
    <col min="9407" max="9407" width="3.85546875" style="1" customWidth="1"/>
    <col min="9408" max="9408" width="19.85546875" style="1" customWidth="1"/>
    <col min="9409" max="9409" width="6.5703125" style="1" customWidth="1"/>
    <col min="9410" max="9410" width="7.5703125" style="1" bestFit="1" customWidth="1"/>
    <col min="9411" max="9415" width="13.28515625" style="1" customWidth="1"/>
    <col min="9416" max="9416" width="14.5703125" style="1" customWidth="1"/>
    <col min="9417" max="9417" width="14.85546875" style="1" customWidth="1"/>
    <col min="9418" max="9418" width="13.7109375" style="1" bestFit="1" customWidth="1"/>
    <col min="9419" max="9419" width="15.7109375" style="1" bestFit="1" customWidth="1"/>
    <col min="9420" max="9420" width="10.5703125" style="1" customWidth="1"/>
    <col min="9421" max="9421" width="8" style="1" customWidth="1"/>
    <col min="9422" max="9662" width="9.140625" style="1"/>
    <col min="9663" max="9663" width="3.85546875" style="1" customWidth="1"/>
    <col min="9664" max="9664" width="19.85546875" style="1" customWidth="1"/>
    <col min="9665" max="9665" width="6.5703125" style="1" customWidth="1"/>
    <col min="9666" max="9666" width="7.5703125" style="1" bestFit="1" customWidth="1"/>
    <col min="9667" max="9671" width="13.28515625" style="1" customWidth="1"/>
    <col min="9672" max="9672" width="14.5703125" style="1" customWidth="1"/>
    <col min="9673" max="9673" width="14.85546875" style="1" customWidth="1"/>
    <col min="9674" max="9674" width="13.7109375" style="1" bestFit="1" customWidth="1"/>
    <col min="9675" max="9675" width="15.7109375" style="1" bestFit="1" customWidth="1"/>
    <col min="9676" max="9676" width="10.5703125" style="1" customWidth="1"/>
    <col min="9677" max="9677" width="8" style="1" customWidth="1"/>
    <col min="9678" max="9918" width="9.140625" style="1"/>
    <col min="9919" max="9919" width="3.85546875" style="1" customWidth="1"/>
    <col min="9920" max="9920" width="19.85546875" style="1" customWidth="1"/>
    <col min="9921" max="9921" width="6.5703125" style="1" customWidth="1"/>
    <col min="9922" max="9922" width="7.5703125" style="1" bestFit="1" customWidth="1"/>
    <col min="9923" max="9927" width="13.28515625" style="1" customWidth="1"/>
    <col min="9928" max="9928" width="14.5703125" style="1" customWidth="1"/>
    <col min="9929" max="9929" width="14.85546875" style="1" customWidth="1"/>
    <col min="9930" max="9930" width="13.7109375" style="1" bestFit="1" customWidth="1"/>
    <col min="9931" max="9931" width="15.7109375" style="1" bestFit="1" customWidth="1"/>
    <col min="9932" max="9932" width="10.5703125" style="1" customWidth="1"/>
    <col min="9933" max="9933" width="8" style="1" customWidth="1"/>
    <col min="9934" max="10174" width="9.140625" style="1"/>
    <col min="10175" max="10175" width="3.85546875" style="1" customWidth="1"/>
    <col min="10176" max="10176" width="19.85546875" style="1" customWidth="1"/>
    <col min="10177" max="10177" width="6.5703125" style="1" customWidth="1"/>
    <col min="10178" max="10178" width="7.5703125" style="1" bestFit="1" customWidth="1"/>
    <col min="10179" max="10183" width="13.28515625" style="1" customWidth="1"/>
    <col min="10184" max="10184" width="14.5703125" style="1" customWidth="1"/>
    <col min="10185" max="10185" width="14.85546875" style="1" customWidth="1"/>
    <col min="10186" max="10186" width="13.7109375" style="1" bestFit="1" customWidth="1"/>
    <col min="10187" max="10187" width="15.7109375" style="1" bestFit="1" customWidth="1"/>
    <col min="10188" max="10188" width="10.5703125" style="1" customWidth="1"/>
    <col min="10189" max="10189" width="8" style="1" customWidth="1"/>
    <col min="10190" max="10430" width="9.140625" style="1"/>
    <col min="10431" max="10431" width="3.85546875" style="1" customWidth="1"/>
    <col min="10432" max="10432" width="19.85546875" style="1" customWidth="1"/>
    <col min="10433" max="10433" width="6.5703125" style="1" customWidth="1"/>
    <col min="10434" max="10434" width="7.5703125" style="1" bestFit="1" customWidth="1"/>
    <col min="10435" max="10439" width="13.28515625" style="1" customWidth="1"/>
    <col min="10440" max="10440" width="14.5703125" style="1" customWidth="1"/>
    <col min="10441" max="10441" width="14.85546875" style="1" customWidth="1"/>
    <col min="10442" max="10442" width="13.7109375" style="1" bestFit="1" customWidth="1"/>
    <col min="10443" max="10443" width="15.7109375" style="1" bestFit="1" customWidth="1"/>
    <col min="10444" max="10444" width="10.5703125" style="1" customWidth="1"/>
    <col min="10445" max="10445" width="8" style="1" customWidth="1"/>
    <col min="10446" max="10686" width="9.140625" style="1"/>
    <col min="10687" max="10687" width="3.85546875" style="1" customWidth="1"/>
    <col min="10688" max="10688" width="19.85546875" style="1" customWidth="1"/>
    <col min="10689" max="10689" width="6.5703125" style="1" customWidth="1"/>
    <col min="10690" max="10690" width="7.5703125" style="1" bestFit="1" customWidth="1"/>
    <col min="10691" max="10695" width="13.28515625" style="1" customWidth="1"/>
    <col min="10696" max="10696" width="14.5703125" style="1" customWidth="1"/>
    <col min="10697" max="10697" width="14.85546875" style="1" customWidth="1"/>
    <col min="10698" max="10698" width="13.7109375" style="1" bestFit="1" customWidth="1"/>
    <col min="10699" max="10699" width="15.7109375" style="1" bestFit="1" customWidth="1"/>
    <col min="10700" max="10700" width="10.5703125" style="1" customWidth="1"/>
    <col min="10701" max="10701" width="8" style="1" customWidth="1"/>
    <col min="10702" max="10942" width="9.140625" style="1"/>
    <col min="10943" max="10943" width="3.85546875" style="1" customWidth="1"/>
    <col min="10944" max="10944" width="19.85546875" style="1" customWidth="1"/>
    <col min="10945" max="10945" width="6.5703125" style="1" customWidth="1"/>
    <col min="10946" max="10946" width="7.5703125" style="1" bestFit="1" customWidth="1"/>
    <col min="10947" max="10951" width="13.28515625" style="1" customWidth="1"/>
    <col min="10952" max="10952" width="14.5703125" style="1" customWidth="1"/>
    <col min="10953" max="10953" width="14.85546875" style="1" customWidth="1"/>
    <col min="10954" max="10954" width="13.7109375" style="1" bestFit="1" customWidth="1"/>
    <col min="10955" max="10955" width="15.7109375" style="1" bestFit="1" customWidth="1"/>
    <col min="10956" max="10956" width="10.5703125" style="1" customWidth="1"/>
    <col min="10957" max="10957" width="8" style="1" customWidth="1"/>
    <col min="10958" max="11198" width="9.140625" style="1"/>
    <col min="11199" max="11199" width="3.85546875" style="1" customWidth="1"/>
    <col min="11200" max="11200" width="19.85546875" style="1" customWidth="1"/>
    <col min="11201" max="11201" width="6.5703125" style="1" customWidth="1"/>
    <col min="11202" max="11202" width="7.5703125" style="1" bestFit="1" customWidth="1"/>
    <col min="11203" max="11207" width="13.28515625" style="1" customWidth="1"/>
    <col min="11208" max="11208" width="14.5703125" style="1" customWidth="1"/>
    <col min="11209" max="11209" width="14.85546875" style="1" customWidth="1"/>
    <col min="11210" max="11210" width="13.7109375" style="1" bestFit="1" customWidth="1"/>
    <col min="11211" max="11211" width="15.7109375" style="1" bestFit="1" customWidth="1"/>
    <col min="11212" max="11212" width="10.5703125" style="1" customWidth="1"/>
    <col min="11213" max="11213" width="8" style="1" customWidth="1"/>
    <col min="11214" max="11454" width="9.140625" style="1"/>
    <col min="11455" max="11455" width="3.85546875" style="1" customWidth="1"/>
    <col min="11456" max="11456" width="19.85546875" style="1" customWidth="1"/>
    <col min="11457" max="11457" width="6.5703125" style="1" customWidth="1"/>
    <col min="11458" max="11458" width="7.5703125" style="1" bestFit="1" customWidth="1"/>
    <col min="11459" max="11463" width="13.28515625" style="1" customWidth="1"/>
    <col min="11464" max="11464" width="14.5703125" style="1" customWidth="1"/>
    <col min="11465" max="11465" width="14.85546875" style="1" customWidth="1"/>
    <col min="11466" max="11466" width="13.7109375" style="1" bestFit="1" customWidth="1"/>
    <col min="11467" max="11467" width="15.7109375" style="1" bestFit="1" customWidth="1"/>
    <col min="11468" max="11468" width="10.5703125" style="1" customWidth="1"/>
    <col min="11469" max="11469" width="8" style="1" customWidth="1"/>
    <col min="11470" max="11710" width="9.140625" style="1"/>
    <col min="11711" max="11711" width="3.85546875" style="1" customWidth="1"/>
    <col min="11712" max="11712" width="19.85546875" style="1" customWidth="1"/>
    <col min="11713" max="11713" width="6.5703125" style="1" customWidth="1"/>
    <col min="11714" max="11714" width="7.5703125" style="1" bestFit="1" customWidth="1"/>
    <col min="11715" max="11719" width="13.28515625" style="1" customWidth="1"/>
    <col min="11720" max="11720" width="14.5703125" style="1" customWidth="1"/>
    <col min="11721" max="11721" width="14.85546875" style="1" customWidth="1"/>
    <col min="11722" max="11722" width="13.7109375" style="1" bestFit="1" customWidth="1"/>
    <col min="11723" max="11723" width="15.7109375" style="1" bestFit="1" customWidth="1"/>
    <col min="11724" max="11724" width="10.5703125" style="1" customWidth="1"/>
    <col min="11725" max="11725" width="8" style="1" customWidth="1"/>
    <col min="11726" max="11966" width="9.140625" style="1"/>
    <col min="11967" max="11967" width="3.85546875" style="1" customWidth="1"/>
    <col min="11968" max="11968" width="19.85546875" style="1" customWidth="1"/>
    <col min="11969" max="11969" width="6.5703125" style="1" customWidth="1"/>
    <col min="11970" max="11970" width="7.5703125" style="1" bestFit="1" customWidth="1"/>
    <col min="11971" max="11975" width="13.28515625" style="1" customWidth="1"/>
    <col min="11976" max="11976" width="14.5703125" style="1" customWidth="1"/>
    <col min="11977" max="11977" width="14.85546875" style="1" customWidth="1"/>
    <col min="11978" max="11978" width="13.7109375" style="1" bestFit="1" customWidth="1"/>
    <col min="11979" max="11979" width="15.7109375" style="1" bestFit="1" customWidth="1"/>
    <col min="11980" max="11980" width="10.5703125" style="1" customWidth="1"/>
    <col min="11981" max="11981" width="8" style="1" customWidth="1"/>
    <col min="11982" max="12222" width="9.140625" style="1"/>
    <col min="12223" max="12223" width="3.85546875" style="1" customWidth="1"/>
    <col min="12224" max="12224" width="19.85546875" style="1" customWidth="1"/>
    <col min="12225" max="12225" width="6.5703125" style="1" customWidth="1"/>
    <col min="12226" max="12226" width="7.5703125" style="1" bestFit="1" customWidth="1"/>
    <col min="12227" max="12231" width="13.28515625" style="1" customWidth="1"/>
    <col min="12232" max="12232" width="14.5703125" style="1" customWidth="1"/>
    <col min="12233" max="12233" width="14.85546875" style="1" customWidth="1"/>
    <col min="12234" max="12234" width="13.7109375" style="1" bestFit="1" customWidth="1"/>
    <col min="12235" max="12235" width="15.7109375" style="1" bestFit="1" customWidth="1"/>
    <col min="12236" max="12236" width="10.5703125" style="1" customWidth="1"/>
    <col min="12237" max="12237" width="8" style="1" customWidth="1"/>
    <col min="12238" max="12478" width="9.140625" style="1"/>
    <col min="12479" max="12479" width="3.85546875" style="1" customWidth="1"/>
    <col min="12480" max="12480" width="19.85546875" style="1" customWidth="1"/>
    <col min="12481" max="12481" width="6.5703125" style="1" customWidth="1"/>
    <col min="12482" max="12482" width="7.5703125" style="1" bestFit="1" customWidth="1"/>
    <col min="12483" max="12487" width="13.28515625" style="1" customWidth="1"/>
    <col min="12488" max="12488" width="14.5703125" style="1" customWidth="1"/>
    <col min="12489" max="12489" width="14.85546875" style="1" customWidth="1"/>
    <col min="12490" max="12490" width="13.7109375" style="1" bestFit="1" customWidth="1"/>
    <col min="12491" max="12491" width="15.7109375" style="1" bestFit="1" customWidth="1"/>
    <col min="12492" max="12492" width="10.5703125" style="1" customWidth="1"/>
    <col min="12493" max="12493" width="8" style="1" customWidth="1"/>
    <col min="12494" max="12734" width="9.140625" style="1"/>
    <col min="12735" max="12735" width="3.85546875" style="1" customWidth="1"/>
    <col min="12736" max="12736" width="19.85546875" style="1" customWidth="1"/>
    <col min="12737" max="12737" width="6.5703125" style="1" customWidth="1"/>
    <col min="12738" max="12738" width="7.5703125" style="1" bestFit="1" customWidth="1"/>
    <col min="12739" max="12743" width="13.28515625" style="1" customWidth="1"/>
    <col min="12744" max="12744" width="14.5703125" style="1" customWidth="1"/>
    <col min="12745" max="12745" width="14.85546875" style="1" customWidth="1"/>
    <col min="12746" max="12746" width="13.7109375" style="1" bestFit="1" customWidth="1"/>
    <col min="12747" max="12747" width="15.7109375" style="1" bestFit="1" customWidth="1"/>
    <col min="12748" max="12748" width="10.5703125" style="1" customWidth="1"/>
    <col min="12749" max="12749" width="8" style="1" customWidth="1"/>
    <col min="12750" max="12990" width="9.140625" style="1"/>
    <col min="12991" max="12991" width="3.85546875" style="1" customWidth="1"/>
    <col min="12992" max="12992" width="19.85546875" style="1" customWidth="1"/>
    <col min="12993" max="12993" width="6.5703125" style="1" customWidth="1"/>
    <col min="12994" max="12994" width="7.5703125" style="1" bestFit="1" customWidth="1"/>
    <col min="12995" max="12999" width="13.28515625" style="1" customWidth="1"/>
    <col min="13000" max="13000" width="14.5703125" style="1" customWidth="1"/>
    <col min="13001" max="13001" width="14.85546875" style="1" customWidth="1"/>
    <col min="13002" max="13002" width="13.7109375" style="1" bestFit="1" customWidth="1"/>
    <col min="13003" max="13003" width="15.7109375" style="1" bestFit="1" customWidth="1"/>
    <col min="13004" max="13004" width="10.5703125" style="1" customWidth="1"/>
    <col min="13005" max="13005" width="8" style="1" customWidth="1"/>
    <col min="13006" max="13246" width="9.140625" style="1"/>
    <col min="13247" max="13247" width="3.85546875" style="1" customWidth="1"/>
    <col min="13248" max="13248" width="19.85546875" style="1" customWidth="1"/>
    <col min="13249" max="13249" width="6.5703125" style="1" customWidth="1"/>
    <col min="13250" max="13250" width="7.5703125" style="1" bestFit="1" customWidth="1"/>
    <col min="13251" max="13255" width="13.28515625" style="1" customWidth="1"/>
    <col min="13256" max="13256" width="14.5703125" style="1" customWidth="1"/>
    <col min="13257" max="13257" width="14.85546875" style="1" customWidth="1"/>
    <col min="13258" max="13258" width="13.7109375" style="1" bestFit="1" customWidth="1"/>
    <col min="13259" max="13259" width="15.7109375" style="1" bestFit="1" customWidth="1"/>
    <col min="13260" max="13260" width="10.5703125" style="1" customWidth="1"/>
    <col min="13261" max="13261" width="8" style="1" customWidth="1"/>
    <col min="13262" max="13502" width="9.140625" style="1"/>
    <col min="13503" max="13503" width="3.85546875" style="1" customWidth="1"/>
    <col min="13504" max="13504" width="19.85546875" style="1" customWidth="1"/>
    <col min="13505" max="13505" width="6.5703125" style="1" customWidth="1"/>
    <col min="13506" max="13506" width="7.5703125" style="1" bestFit="1" customWidth="1"/>
    <col min="13507" max="13511" width="13.28515625" style="1" customWidth="1"/>
    <col min="13512" max="13512" width="14.5703125" style="1" customWidth="1"/>
    <col min="13513" max="13513" width="14.85546875" style="1" customWidth="1"/>
    <col min="13514" max="13514" width="13.7109375" style="1" bestFit="1" customWidth="1"/>
    <col min="13515" max="13515" width="15.7109375" style="1" bestFit="1" customWidth="1"/>
    <col min="13516" max="13516" width="10.5703125" style="1" customWidth="1"/>
    <col min="13517" max="13517" width="8" style="1" customWidth="1"/>
    <col min="13518" max="13758" width="9.140625" style="1"/>
    <col min="13759" max="13759" width="3.85546875" style="1" customWidth="1"/>
    <col min="13760" max="13760" width="19.85546875" style="1" customWidth="1"/>
    <col min="13761" max="13761" width="6.5703125" style="1" customWidth="1"/>
    <col min="13762" max="13762" width="7.5703125" style="1" bestFit="1" customWidth="1"/>
    <col min="13763" max="13767" width="13.28515625" style="1" customWidth="1"/>
    <col min="13768" max="13768" width="14.5703125" style="1" customWidth="1"/>
    <col min="13769" max="13769" width="14.85546875" style="1" customWidth="1"/>
    <col min="13770" max="13770" width="13.7109375" style="1" bestFit="1" customWidth="1"/>
    <col min="13771" max="13771" width="15.7109375" style="1" bestFit="1" customWidth="1"/>
    <col min="13772" max="13772" width="10.5703125" style="1" customWidth="1"/>
    <col min="13773" max="13773" width="8" style="1" customWidth="1"/>
    <col min="13774" max="14014" width="9.140625" style="1"/>
    <col min="14015" max="14015" width="3.85546875" style="1" customWidth="1"/>
    <col min="14016" max="14016" width="19.85546875" style="1" customWidth="1"/>
    <col min="14017" max="14017" width="6.5703125" style="1" customWidth="1"/>
    <col min="14018" max="14018" width="7.5703125" style="1" bestFit="1" customWidth="1"/>
    <col min="14019" max="14023" width="13.28515625" style="1" customWidth="1"/>
    <col min="14024" max="14024" width="14.5703125" style="1" customWidth="1"/>
    <col min="14025" max="14025" width="14.85546875" style="1" customWidth="1"/>
    <col min="14026" max="14026" width="13.7109375" style="1" bestFit="1" customWidth="1"/>
    <col min="14027" max="14027" width="15.7109375" style="1" bestFit="1" customWidth="1"/>
    <col min="14028" max="14028" width="10.5703125" style="1" customWidth="1"/>
    <col min="14029" max="14029" width="8" style="1" customWidth="1"/>
    <col min="14030" max="14270" width="9.140625" style="1"/>
    <col min="14271" max="14271" width="3.85546875" style="1" customWidth="1"/>
    <col min="14272" max="14272" width="19.85546875" style="1" customWidth="1"/>
    <col min="14273" max="14273" width="6.5703125" style="1" customWidth="1"/>
    <col min="14274" max="14274" width="7.5703125" style="1" bestFit="1" customWidth="1"/>
    <col min="14275" max="14279" width="13.28515625" style="1" customWidth="1"/>
    <col min="14280" max="14280" width="14.5703125" style="1" customWidth="1"/>
    <col min="14281" max="14281" width="14.85546875" style="1" customWidth="1"/>
    <col min="14282" max="14282" width="13.7109375" style="1" bestFit="1" customWidth="1"/>
    <col min="14283" max="14283" width="15.7109375" style="1" bestFit="1" customWidth="1"/>
    <col min="14284" max="14284" width="10.5703125" style="1" customWidth="1"/>
    <col min="14285" max="14285" width="8" style="1" customWidth="1"/>
    <col min="14286" max="14526" width="9.140625" style="1"/>
    <col min="14527" max="14527" width="3.85546875" style="1" customWidth="1"/>
    <col min="14528" max="14528" width="19.85546875" style="1" customWidth="1"/>
    <col min="14529" max="14529" width="6.5703125" style="1" customWidth="1"/>
    <col min="14530" max="14530" width="7.5703125" style="1" bestFit="1" customWidth="1"/>
    <col min="14531" max="14535" width="13.28515625" style="1" customWidth="1"/>
    <col min="14536" max="14536" width="14.5703125" style="1" customWidth="1"/>
    <col min="14537" max="14537" width="14.85546875" style="1" customWidth="1"/>
    <col min="14538" max="14538" width="13.7109375" style="1" bestFit="1" customWidth="1"/>
    <col min="14539" max="14539" width="15.7109375" style="1" bestFit="1" customWidth="1"/>
    <col min="14540" max="14540" width="10.5703125" style="1" customWidth="1"/>
    <col min="14541" max="14541" width="8" style="1" customWidth="1"/>
    <col min="14542" max="14782" width="9.140625" style="1"/>
    <col min="14783" max="14783" width="3.85546875" style="1" customWidth="1"/>
    <col min="14784" max="14784" width="19.85546875" style="1" customWidth="1"/>
    <col min="14785" max="14785" width="6.5703125" style="1" customWidth="1"/>
    <col min="14786" max="14786" width="7.5703125" style="1" bestFit="1" customWidth="1"/>
    <col min="14787" max="14791" width="13.28515625" style="1" customWidth="1"/>
    <col min="14792" max="14792" width="14.5703125" style="1" customWidth="1"/>
    <col min="14793" max="14793" width="14.85546875" style="1" customWidth="1"/>
    <col min="14794" max="14794" width="13.7109375" style="1" bestFit="1" customWidth="1"/>
    <col min="14795" max="14795" width="15.7109375" style="1" bestFit="1" customWidth="1"/>
    <col min="14796" max="14796" width="10.5703125" style="1" customWidth="1"/>
    <col min="14797" max="14797" width="8" style="1" customWidth="1"/>
    <col min="14798" max="15038" width="9.140625" style="1"/>
    <col min="15039" max="15039" width="3.85546875" style="1" customWidth="1"/>
    <col min="15040" max="15040" width="19.85546875" style="1" customWidth="1"/>
    <col min="15041" max="15041" width="6.5703125" style="1" customWidth="1"/>
    <col min="15042" max="15042" width="7.5703125" style="1" bestFit="1" customWidth="1"/>
    <col min="15043" max="15047" width="13.28515625" style="1" customWidth="1"/>
    <col min="15048" max="15048" width="14.5703125" style="1" customWidth="1"/>
    <col min="15049" max="15049" width="14.85546875" style="1" customWidth="1"/>
    <col min="15050" max="15050" width="13.7109375" style="1" bestFit="1" customWidth="1"/>
    <col min="15051" max="15051" width="15.7109375" style="1" bestFit="1" customWidth="1"/>
    <col min="15052" max="15052" width="10.5703125" style="1" customWidth="1"/>
    <col min="15053" max="15053" width="8" style="1" customWidth="1"/>
    <col min="15054" max="15294" width="9.140625" style="1"/>
    <col min="15295" max="15295" width="3.85546875" style="1" customWidth="1"/>
    <col min="15296" max="15296" width="19.85546875" style="1" customWidth="1"/>
    <col min="15297" max="15297" width="6.5703125" style="1" customWidth="1"/>
    <col min="15298" max="15298" width="7.5703125" style="1" bestFit="1" customWidth="1"/>
    <col min="15299" max="15303" width="13.28515625" style="1" customWidth="1"/>
    <col min="15304" max="15304" width="14.5703125" style="1" customWidth="1"/>
    <col min="15305" max="15305" width="14.85546875" style="1" customWidth="1"/>
    <col min="15306" max="15306" width="13.7109375" style="1" bestFit="1" customWidth="1"/>
    <col min="15307" max="15307" width="15.7109375" style="1" bestFit="1" customWidth="1"/>
    <col min="15308" max="15308" width="10.5703125" style="1" customWidth="1"/>
    <col min="15309" max="15309" width="8" style="1" customWidth="1"/>
    <col min="15310" max="15550" width="9.140625" style="1"/>
    <col min="15551" max="15551" width="3.85546875" style="1" customWidth="1"/>
    <col min="15552" max="15552" width="19.85546875" style="1" customWidth="1"/>
    <col min="15553" max="15553" width="6.5703125" style="1" customWidth="1"/>
    <col min="15554" max="15554" width="7.5703125" style="1" bestFit="1" customWidth="1"/>
    <col min="15555" max="15559" width="13.28515625" style="1" customWidth="1"/>
    <col min="15560" max="15560" width="14.5703125" style="1" customWidth="1"/>
    <col min="15561" max="15561" width="14.85546875" style="1" customWidth="1"/>
    <col min="15562" max="15562" width="13.7109375" style="1" bestFit="1" customWidth="1"/>
    <col min="15563" max="15563" width="15.7109375" style="1" bestFit="1" customWidth="1"/>
    <col min="15564" max="15564" width="10.5703125" style="1" customWidth="1"/>
    <col min="15565" max="15565" width="8" style="1" customWidth="1"/>
    <col min="15566" max="15806" width="9.140625" style="1"/>
    <col min="15807" max="15807" width="3.85546875" style="1" customWidth="1"/>
    <col min="15808" max="15808" width="19.85546875" style="1" customWidth="1"/>
    <col min="15809" max="15809" width="6.5703125" style="1" customWidth="1"/>
    <col min="15810" max="15810" width="7.5703125" style="1" bestFit="1" customWidth="1"/>
    <col min="15811" max="15815" width="13.28515625" style="1" customWidth="1"/>
    <col min="15816" max="15816" width="14.5703125" style="1" customWidth="1"/>
    <col min="15817" max="15817" width="14.85546875" style="1" customWidth="1"/>
    <col min="15818" max="15818" width="13.7109375" style="1" bestFit="1" customWidth="1"/>
    <col min="15819" max="15819" width="15.7109375" style="1" bestFit="1" customWidth="1"/>
    <col min="15820" max="15820" width="10.5703125" style="1" customWidth="1"/>
    <col min="15821" max="15821" width="8" style="1" customWidth="1"/>
    <col min="15822" max="16062" width="9.140625" style="1"/>
    <col min="16063" max="16063" width="3.85546875" style="1" customWidth="1"/>
    <col min="16064" max="16064" width="19.85546875" style="1" customWidth="1"/>
    <col min="16065" max="16065" width="6.5703125" style="1" customWidth="1"/>
    <col min="16066" max="16066" width="7.5703125" style="1" bestFit="1" customWidth="1"/>
    <col min="16067" max="16071" width="13.28515625" style="1" customWidth="1"/>
    <col min="16072" max="16072" width="14.5703125" style="1" customWidth="1"/>
    <col min="16073" max="16073" width="14.85546875" style="1" customWidth="1"/>
    <col min="16074" max="16074" width="13.7109375" style="1" bestFit="1" customWidth="1"/>
    <col min="16075" max="16075" width="15.7109375" style="1" bestFit="1" customWidth="1"/>
    <col min="16076" max="16076" width="10.5703125" style="1" customWidth="1"/>
    <col min="16077" max="16077" width="8" style="1" customWidth="1"/>
    <col min="16078" max="16384" width="9.140625" style="1"/>
  </cols>
  <sheetData>
    <row r="1" spans="1:7" ht="20.25" customHeight="1" x14ac:dyDescent="0.25">
      <c r="A1" s="256" t="s">
        <v>0</v>
      </c>
      <c r="B1" s="256"/>
      <c r="C1" s="256"/>
      <c r="D1" s="256"/>
      <c r="E1" s="256"/>
      <c r="F1" s="256"/>
      <c r="G1" s="256"/>
    </row>
    <row r="3" spans="1:7" ht="21.75" customHeight="1" x14ac:dyDescent="0.25">
      <c r="A3" s="216" t="s">
        <v>240</v>
      </c>
      <c r="B3" s="216"/>
      <c r="C3" s="216"/>
      <c r="D3" s="216"/>
      <c r="E3" s="216"/>
      <c r="F3" s="216"/>
      <c r="G3" s="216"/>
    </row>
    <row r="4" spans="1:7" ht="6" customHeight="1" x14ac:dyDescent="0.25"/>
    <row r="5" spans="1:7" ht="15" customHeight="1" x14ac:dyDescent="0.25">
      <c r="A5" s="2" t="s">
        <v>2</v>
      </c>
    </row>
    <row r="6" spans="1:7" ht="33.75" customHeight="1" x14ac:dyDescent="0.25">
      <c r="A6" s="217" t="s">
        <v>241</v>
      </c>
      <c r="B6" s="217"/>
      <c r="C6" s="217"/>
      <c r="D6" s="217"/>
      <c r="E6" s="217"/>
      <c r="F6" s="217"/>
      <c r="G6" s="217"/>
    </row>
    <row r="7" spans="1:7" ht="6" customHeight="1" x14ac:dyDescent="0.25"/>
    <row r="8" spans="1:7" ht="15" customHeight="1" x14ac:dyDescent="0.25">
      <c r="A8" s="2" t="s">
        <v>4</v>
      </c>
    </row>
    <row r="9" spans="1:7" ht="35.25" customHeight="1" x14ac:dyDescent="0.25">
      <c r="A9" s="218" t="s">
        <v>5</v>
      </c>
      <c r="B9" s="218"/>
      <c r="C9" s="218"/>
      <c r="D9" s="218"/>
      <c r="E9" s="218"/>
      <c r="F9" s="218"/>
      <c r="G9" s="218"/>
    </row>
    <row r="10" spans="1:7" ht="10.5" customHeight="1" x14ac:dyDescent="0.25"/>
    <row r="11" spans="1:7" ht="61.5" customHeight="1" x14ac:dyDescent="0.25">
      <c r="A11" s="3" t="s">
        <v>6</v>
      </c>
      <c r="B11" s="3" t="s">
        <v>7</v>
      </c>
      <c r="C11" s="3" t="s">
        <v>8</v>
      </c>
      <c r="D11" s="3" t="s">
        <v>9</v>
      </c>
      <c r="E11" s="195" t="s">
        <v>245</v>
      </c>
      <c r="F11" s="4" t="s">
        <v>246</v>
      </c>
      <c r="G11" s="4" t="s">
        <v>247</v>
      </c>
    </row>
    <row r="12" spans="1:7" ht="36.75" customHeight="1" x14ac:dyDescent="0.25">
      <c r="A12" s="3">
        <v>1</v>
      </c>
      <c r="B12" s="3" t="s">
        <v>243</v>
      </c>
      <c r="C12" s="3" t="s">
        <v>15</v>
      </c>
      <c r="D12" s="3">
        <v>200</v>
      </c>
      <c r="E12" s="200">
        <v>215</v>
      </c>
      <c r="F12" s="6">
        <v>230</v>
      </c>
      <c r="G12" s="6">
        <v>263.45999999999998</v>
      </c>
    </row>
    <row r="13" spans="1:7" ht="25.5" customHeight="1" x14ac:dyDescent="0.25">
      <c r="A13" s="219" t="s">
        <v>16</v>
      </c>
      <c r="B13" s="220"/>
      <c r="C13" s="220"/>
      <c r="D13" s="221"/>
      <c r="E13" s="196">
        <f>E12*D12</f>
        <v>43000</v>
      </c>
      <c r="F13" s="10">
        <f>F12*D12</f>
        <v>46000</v>
      </c>
      <c r="G13" s="10">
        <f>G12*D12</f>
        <v>52691.999999999993</v>
      </c>
    </row>
    <row r="14" spans="1:7" ht="15" customHeight="1" x14ac:dyDescent="0.25">
      <c r="A14" s="264" t="s">
        <v>244</v>
      </c>
      <c r="B14" s="264"/>
      <c r="C14" s="264"/>
      <c r="D14" s="264"/>
      <c r="E14" s="264"/>
      <c r="F14" s="264"/>
      <c r="G14" s="264"/>
    </row>
    <row r="15" spans="1:7" ht="25.5" customHeight="1" x14ac:dyDescent="0.25">
      <c r="A15" s="218" t="s">
        <v>242</v>
      </c>
      <c r="B15" s="218"/>
      <c r="C15" s="218"/>
      <c r="D15" s="218"/>
      <c r="E15" s="218"/>
      <c r="F15" s="218"/>
      <c r="G15" s="218"/>
    </row>
    <row r="16" spans="1:7" ht="23.25" customHeight="1" x14ac:dyDescent="0.25">
      <c r="A16" s="216"/>
      <c r="B16" s="216"/>
      <c r="C16" s="216"/>
      <c r="D16" s="216"/>
      <c r="E16" s="216"/>
      <c r="F16" s="216"/>
      <c r="G16" s="216"/>
    </row>
    <row r="17" spans="1:7" s="18" customFormat="1" ht="18.75" customHeight="1" x14ac:dyDescent="0.25">
      <c r="A17" s="208"/>
      <c r="B17" s="198" t="s">
        <v>18</v>
      </c>
      <c r="C17" s="208"/>
      <c r="D17" s="208"/>
      <c r="E17" s="208"/>
      <c r="F17" s="208"/>
      <c r="G17" s="208"/>
    </row>
    <row r="18" spans="1:7" ht="32.25" customHeight="1" x14ac:dyDescent="0.25">
      <c r="B18" s="12" t="s">
        <v>19</v>
      </c>
      <c r="C18" s="12"/>
      <c r="E18" s="8"/>
      <c r="F18" s="8"/>
      <c r="G18" s="8"/>
    </row>
    <row r="19" spans="1:7" ht="21" customHeight="1" x14ac:dyDescent="0.25">
      <c r="B19" s="25" t="s">
        <v>36</v>
      </c>
      <c r="F19" s="191"/>
    </row>
    <row r="20" spans="1:7" ht="15" customHeight="1" x14ac:dyDescent="0.25">
      <c r="B20" s="25"/>
    </row>
    <row r="21" spans="1:7" ht="30" customHeight="1" x14ac:dyDescent="0.25">
      <c r="B21" s="12" t="s">
        <v>21</v>
      </c>
      <c r="C21" s="12"/>
    </row>
    <row r="22" spans="1:7" ht="21.75" customHeight="1" x14ac:dyDescent="0.25">
      <c r="B22" s="25" t="s">
        <v>22</v>
      </c>
    </row>
    <row r="23" spans="1:7" ht="28.5" customHeight="1" x14ac:dyDescent="0.25"/>
    <row r="24" spans="1:7" x14ac:dyDescent="0.25">
      <c r="B24" s="199" t="s">
        <v>35</v>
      </c>
      <c r="C24" s="26"/>
    </row>
    <row r="25" spans="1:7" ht="48.75" customHeight="1" x14ac:dyDescent="0.25">
      <c r="B25" s="12" t="s">
        <v>157</v>
      </c>
      <c r="C25" s="12"/>
    </row>
    <row r="26" spans="1:7" ht="19.5" customHeight="1" x14ac:dyDescent="0.25">
      <c r="B26" s="25" t="s">
        <v>156</v>
      </c>
    </row>
    <row r="27" spans="1:7" ht="17.25" customHeight="1" x14ac:dyDescent="0.25"/>
    <row r="28" spans="1:7" x14ac:dyDescent="0.25">
      <c r="B28" s="262" t="s">
        <v>25</v>
      </c>
      <c r="C28" s="263"/>
      <c r="G28" s="49" t="s">
        <v>24</v>
      </c>
    </row>
    <row r="29" spans="1:7" ht="19.5" customHeight="1" x14ac:dyDescent="0.25">
      <c r="B29" s="263"/>
      <c r="C29" s="263"/>
      <c r="G29" s="36">
        <f ca="1">TODAY()</f>
        <v>46188</v>
      </c>
    </row>
    <row r="30" spans="1:7" ht="22.5" customHeight="1" x14ac:dyDescent="0.25">
      <c r="B30" s="62" t="s">
        <v>91</v>
      </c>
      <c r="G30" s="38" t="s">
        <v>26</v>
      </c>
    </row>
  </sheetData>
  <mergeCells count="9">
    <mergeCell ref="A16:G16"/>
    <mergeCell ref="B28:C29"/>
    <mergeCell ref="A14:G14"/>
    <mergeCell ref="A1:G1"/>
    <mergeCell ref="A3:G3"/>
    <mergeCell ref="A6:G6"/>
    <mergeCell ref="A9:G9"/>
    <mergeCell ref="A13:D13"/>
    <mergeCell ref="A15:G15"/>
  </mergeCells>
  <pageMargins left="0.7" right="0.7" top="0.75" bottom="0.75" header="0.3" footer="0.3"/>
  <pageSetup paperSize="9" scale="6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zoomScale="80" zoomScaleNormal="80" workbookViewId="0">
      <selection activeCell="O16" sqref="O16"/>
    </sheetView>
  </sheetViews>
  <sheetFormatPr defaultRowHeight="15.75" x14ac:dyDescent="0.25"/>
  <cols>
    <col min="1" max="1" width="5.7109375" style="1" customWidth="1"/>
    <col min="2" max="2" width="66.28515625" style="1" customWidth="1"/>
    <col min="3" max="3" width="7.85546875" style="1" customWidth="1"/>
    <col min="4" max="4" width="9.28515625" style="1" customWidth="1"/>
    <col min="5" max="5" width="44.140625" style="1" customWidth="1"/>
    <col min="6" max="7" width="42.5703125" style="1" customWidth="1"/>
    <col min="8" max="194" width="9.140625" style="1"/>
    <col min="195" max="195" width="3.85546875" style="1" customWidth="1"/>
    <col min="196" max="196" width="19.85546875" style="1" customWidth="1"/>
    <col min="197" max="197" width="6.5703125" style="1" customWidth="1"/>
    <col min="198" max="198" width="7.5703125" style="1" bestFit="1" customWidth="1"/>
    <col min="199" max="203" width="13.28515625" style="1" customWidth="1"/>
    <col min="204" max="204" width="14.5703125" style="1" customWidth="1"/>
    <col min="205" max="205" width="14.85546875" style="1" customWidth="1"/>
    <col min="206" max="206" width="13.7109375" style="1" bestFit="1" customWidth="1"/>
    <col min="207" max="207" width="15.7109375" style="1" bestFit="1" customWidth="1"/>
    <col min="208" max="208" width="10.5703125" style="1" customWidth="1"/>
    <col min="209" max="209" width="8" style="1" customWidth="1"/>
    <col min="210" max="446" width="9.140625" style="1"/>
    <col min="447" max="447" width="3.85546875" style="1" customWidth="1"/>
    <col min="448" max="448" width="19.85546875" style="1" customWidth="1"/>
    <col min="449" max="449" width="6.5703125" style="1" customWidth="1"/>
    <col min="450" max="450" width="7.5703125" style="1" bestFit="1" customWidth="1"/>
    <col min="451" max="455" width="13.28515625" style="1" customWidth="1"/>
    <col min="456" max="456" width="14.5703125" style="1" customWidth="1"/>
    <col min="457" max="457" width="14.85546875" style="1" customWidth="1"/>
    <col min="458" max="458" width="13.7109375" style="1" bestFit="1" customWidth="1"/>
    <col min="459" max="459" width="15.7109375" style="1" bestFit="1" customWidth="1"/>
    <col min="460" max="460" width="10.5703125" style="1" customWidth="1"/>
    <col min="461" max="461" width="8" style="1" customWidth="1"/>
    <col min="462" max="702" width="9.140625" style="1"/>
    <col min="703" max="703" width="3.85546875" style="1" customWidth="1"/>
    <col min="704" max="704" width="19.85546875" style="1" customWidth="1"/>
    <col min="705" max="705" width="6.5703125" style="1" customWidth="1"/>
    <col min="706" max="706" width="7.5703125" style="1" bestFit="1" customWidth="1"/>
    <col min="707" max="711" width="13.28515625" style="1" customWidth="1"/>
    <col min="712" max="712" width="14.5703125" style="1" customWidth="1"/>
    <col min="713" max="713" width="14.85546875" style="1" customWidth="1"/>
    <col min="714" max="714" width="13.7109375" style="1" bestFit="1" customWidth="1"/>
    <col min="715" max="715" width="15.7109375" style="1" bestFit="1" customWidth="1"/>
    <col min="716" max="716" width="10.5703125" style="1" customWidth="1"/>
    <col min="717" max="717" width="8" style="1" customWidth="1"/>
    <col min="718" max="958" width="9.140625" style="1"/>
    <col min="959" max="959" width="3.85546875" style="1" customWidth="1"/>
    <col min="960" max="960" width="19.85546875" style="1" customWidth="1"/>
    <col min="961" max="961" width="6.5703125" style="1" customWidth="1"/>
    <col min="962" max="962" width="7.5703125" style="1" bestFit="1" customWidth="1"/>
    <col min="963" max="967" width="13.28515625" style="1" customWidth="1"/>
    <col min="968" max="968" width="14.5703125" style="1" customWidth="1"/>
    <col min="969" max="969" width="14.85546875" style="1" customWidth="1"/>
    <col min="970" max="970" width="13.7109375" style="1" bestFit="1" customWidth="1"/>
    <col min="971" max="971" width="15.7109375" style="1" bestFit="1" customWidth="1"/>
    <col min="972" max="972" width="10.5703125" style="1" customWidth="1"/>
    <col min="973" max="973" width="8" style="1" customWidth="1"/>
    <col min="974" max="1214" width="9.140625" style="1"/>
    <col min="1215" max="1215" width="3.85546875" style="1" customWidth="1"/>
    <col min="1216" max="1216" width="19.85546875" style="1" customWidth="1"/>
    <col min="1217" max="1217" width="6.5703125" style="1" customWidth="1"/>
    <col min="1218" max="1218" width="7.5703125" style="1" bestFit="1" customWidth="1"/>
    <col min="1219" max="1223" width="13.28515625" style="1" customWidth="1"/>
    <col min="1224" max="1224" width="14.5703125" style="1" customWidth="1"/>
    <col min="1225" max="1225" width="14.85546875" style="1" customWidth="1"/>
    <col min="1226" max="1226" width="13.7109375" style="1" bestFit="1" customWidth="1"/>
    <col min="1227" max="1227" width="15.7109375" style="1" bestFit="1" customWidth="1"/>
    <col min="1228" max="1228" width="10.5703125" style="1" customWidth="1"/>
    <col min="1229" max="1229" width="8" style="1" customWidth="1"/>
    <col min="1230" max="1470" width="9.140625" style="1"/>
    <col min="1471" max="1471" width="3.85546875" style="1" customWidth="1"/>
    <col min="1472" max="1472" width="19.85546875" style="1" customWidth="1"/>
    <col min="1473" max="1473" width="6.5703125" style="1" customWidth="1"/>
    <col min="1474" max="1474" width="7.5703125" style="1" bestFit="1" customWidth="1"/>
    <col min="1475" max="1479" width="13.28515625" style="1" customWidth="1"/>
    <col min="1480" max="1480" width="14.5703125" style="1" customWidth="1"/>
    <col min="1481" max="1481" width="14.85546875" style="1" customWidth="1"/>
    <col min="1482" max="1482" width="13.7109375" style="1" bestFit="1" customWidth="1"/>
    <col min="1483" max="1483" width="15.7109375" style="1" bestFit="1" customWidth="1"/>
    <col min="1484" max="1484" width="10.5703125" style="1" customWidth="1"/>
    <col min="1485" max="1485" width="8" style="1" customWidth="1"/>
    <col min="1486" max="1726" width="9.140625" style="1"/>
    <col min="1727" max="1727" width="3.85546875" style="1" customWidth="1"/>
    <col min="1728" max="1728" width="19.85546875" style="1" customWidth="1"/>
    <col min="1729" max="1729" width="6.5703125" style="1" customWidth="1"/>
    <col min="1730" max="1730" width="7.5703125" style="1" bestFit="1" customWidth="1"/>
    <col min="1731" max="1735" width="13.28515625" style="1" customWidth="1"/>
    <col min="1736" max="1736" width="14.5703125" style="1" customWidth="1"/>
    <col min="1737" max="1737" width="14.85546875" style="1" customWidth="1"/>
    <col min="1738" max="1738" width="13.7109375" style="1" bestFit="1" customWidth="1"/>
    <col min="1739" max="1739" width="15.7109375" style="1" bestFit="1" customWidth="1"/>
    <col min="1740" max="1740" width="10.5703125" style="1" customWidth="1"/>
    <col min="1741" max="1741" width="8" style="1" customWidth="1"/>
    <col min="1742" max="1982" width="9.140625" style="1"/>
    <col min="1983" max="1983" width="3.85546875" style="1" customWidth="1"/>
    <col min="1984" max="1984" width="19.85546875" style="1" customWidth="1"/>
    <col min="1985" max="1985" width="6.5703125" style="1" customWidth="1"/>
    <col min="1986" max="1986" width="7.5703125" style="1" bestFit="1" customWidth="1"/>
    <col min="1987" max="1991" width="13.28515625" style="1" customWidth="1"/>
    <col min="1992" max="1992" width="14.5703125" style="1" customWidth="1"/>
    <col min="1993" max="1993" width="14.85546875" style="1" customWidth="1"/>
    <col min="1994" max="1994" width="13.7109375" style="1" bestFit="1" customWidth="1"/>
    <col min="1995" max="1995" width="15.7109375" style="1" bestFit="1" customWidth="1"/>
    <col min="1996" max="1996" width="10.5703125" style="1" customWidth="1"/>
    <col min="1997" max="1997" width="8" style="1" customWidth="1"/>
    <col min="1998" max="2238" width="9.140625" style="1"/>
    <col min="2239" max="2239" width="3.85546875" style="1" customWidth="1"/>
    <col min="2240" max="2240" width="19.85546875" style="1" customWidth="1"/>
    <col min="2241" max="2241" width="6.5703125" style="1" customWidth="1"/>
    <col min="2242" max="2242" width="7.5703125" style="1" bestFit="1" customWidth="1"/>
    <col min="2243" max="2247" width="13.28515625" style="1" customWidth="1"/>
    <col min="2248" max="2248" width="14.5703125" style="1" customWidth="1"/>
    <col min="2249" max="2249" width="14.85546875" style="1" customWidth="1"/>
    <col min="2250" max="2250" width="13.7109375" style="1" bestFit="1" customWidth="1"/>
    <col min="2251" max="2251" width="15.7109375" style="1" bestFit="1" customWidth="1"/>
    <col min="2252" max="2252" width="10.5703125" style="1" customWidth="1"/>
    <col min="2253" max="2253" width="8" style="1" customWidth="1"/>
    <col min="2254" max="2494" width="9.140625" style="1"/>
    <col min="2495" max="2495" width="3.85546875" style="1" customWidth="1"/>
    <col min="2496" max="2496" width="19.85546875" style="1" customWidth="1"/>
    <col min="2497" max="2497" width="6.5703125" style="1" customWidth="1"/>
    <col min="2498" max="2498" width="7.5703125" style="1" bestFit="1" customWidth="1"/>
    <col min="2499" max="2503" width="13.28515625" style="1" customWidth="1"/>
    <col min="2504" max="2504" width="14.5703125" style="1" customWidth="1"/>
    <col min="2505" max="2505" width="14.85546875" style="1" customWidth="1"/>
    <col min="2506" max="2506" width="13.7109375" style="1" bestFit="1" customWidth="1"/>
    <col min="2507" max="2507" width="15.7109375" style="1" bestFit="1" customWidth="1"/>
    <col min="2508" max="2508" width="10.5703125" style="1" customWidth="1"/>
    <col min="2509" max="2509" width="8" style="1" customWidth="1"/>
    <col min="2510" max="2750" width="9.140625" style="1"/>
    <col min="2751" max="2751" width="3.85546875" style="1" customWidth="1"/>
    <col min="2752" max="2752" width="19.85546875" style="1" customWidth="1"/>
    <col min="2753" max="2753" width="6.5703125" style="1" customWidth="1"/>
    <col min="2754" max="2754" width="7.5703125" style="1" bestFit="1" customWidth="1"/>
    <col min="2755" max="2759" width="13.28515625" style="1" customWidth="1"/>
    <col min="2760" max="2760" width="14.5703125" style="1" customWidth="1"/>
    <col min="2761" max="2761" width="14.85546875" style="1" customWidth="1"/>
    <col min="2762" max="2762" width="13.7109375" style="1" bestFit="1" customWidth="1"/>
    <col min="2763" max="2763" width="15.7109375" style="1" bestFit="1" customWidth="1"/>
    <col min="2764" max="2764" width="10.5703125" style="1" customWidth="1"/>
    <col min="2765" max="2765" width="8" style="1" customWidth="1"/>
    <col min="2766" max="3006" width="9.140625" style="1"/>
    <col min="3007" max="3007" width="3.85546875" style="1" customWidth="1"/>
    <col min="3008" max="3008" width="19.85546875" style="1" customWidth="1"/>
    <col min="3009" max="3009" width="6.5703125" style="1" customWidth="1"/>
    <col min="3010" max="3010" width="7.5703125" style="1" bestFit="1" customWidth="1"/>
    <col min="3011" max="3015" width="13.28515625" style="1" customWidth="1"/>
    <col min="3016" max="3016" width="14.5703125" style="1" customWidth="1"/>
    <col min="3017" max="3017" width="14.85546875" style="1" customWidth="1"/>
    <col min="3018" max="3018" width="13.7109375" style="1" bestFit="1" customWidth="1"/>
    <col min="3019" max="3019" width="15.7109375" style="1" bestFit="1" customWidth="1"/>
    <col min="3020" max="3020" width="10.5703125" style="1" customWidth="1"/>
    <col min="3021" max="3021" width="8" style="1" customWidth="1"/>
    <col min="3022" max="3262" width="9.140625" style="1"/>
    <col min="3263" max="3263" width="3.85546875" style="1" customWidth="1"/>
    <col min="3264" max="3264" width="19.85546875" style="1" customWidth="1"/>
    <col min="3265" max="3265" width="6.5703125" style="1" customWidth="1"/>
    <col min="3266" max="3266" width="7.5703125" style="1" bestFit="1" customWidth="1"/>
    <col min="3267" max="3271" width="13.28515625" style="1" customWidth="1"/>
    <col min="3272" max="3272" width="14.5703125" style="1" customWidth="1"/>
    <col min="3273" max="3273" width="14.85546875" style="1" customWidth="1"/>
    <col min="3274" max="3274" width="13.7109375" style="1" bestFit="1" customWidth="1"/>
    <col min="3275" max="3275" width="15.7109375" style="1" bestFit="1" customWidth="1"/>
    <col min="3276" max="3276" width="10.5703125" style="1" customWidth="1"/>
    <col min="3277" max="3277" width="8" style="1" customWidth="1"/>
    <col min="3278" max="3518" width="9.140625" style="1"/>
    <col min="3519" max="3519" width="3.85546875" style="1" customWidth="1"/>
    <col min="3520" max="3520" width="19.85546875" style="1" customWidth="1"/>
    <col min="3521" max="3521" width="6.5703125" style="1" customWidth="1"/>
    <col min="3522" max="3522" width="7.5703125" style="1" bestFit="1" customWidth="1"/>
    <col min="3523" max="3527" width="13.28515625" style="1" customWidth="1"/>
    <col min="3528" max="3528" width="14.5703125" style="1" customWidth="1"/>
    <col min="3529" max="3529" width="14.85546875" style="1" customWidth="1"/>
    <col min="3530" max="3530" width="13.7109375" style="1" bestFit="1" customWidth="1"/>
    <col min="3531" max="3531" width="15.7109375" style="1" bestFit="1" customWidth="1"/>
    <col min="3532" max="3532" width="10.5703125" style="1" customWidth="1"/>
    <col min="3533" max="3533" width="8" style="1" customWidth="1"/>
    <col min="3534" max="3774" width="9.140625" style="1"/>
    <col min="3775" max="3775" width="3.85546875" style="1" customWidth="1"/>
    <col min="3776" max="3776" width="19.85546875" style="1" customWidth="1"/>
    <col min="3777" max="3777" width="6.5703125" style="1" customWidth="1"/>
    <col min="3778" max="3778" width="7.5703125" style="1" bestFit="1" customWidth="1"/>
    <col min="3779" max="3783" width="13.28515625" style="1" customWidth="1"/>
    <col min="3784" max="3784" width="14.5703125" style="1" customWidth="1"/>
    <col min="3785" max="3785" width="14.85546875" style="1" customWidth="1"/>
    <col min="3786" max="3786" width="13.7109375" style="1" bestFit="1" customWidth="1"/>
    <col min="3787" max="3787" width="15.7109375" style="1" bestFit="1" customWidth="1"/>
    <col min="3788" max="3788" width="10.5703125" style="1" customWidth="1"/>
    <col min="3789" max="3789" width="8" style="1" customWidth="1"/>
    <col min="3790" max="4030" width="9.140625" style="1"/>
    <col min="4031" max="4031" width="3.85546875" style="1" customWidth="1"/>
    <col min="4032" max="4032" width="19.85546875" style="1" customWidth="1"/>
    <col min="4033" max="4033" width="6.5703125" style="1" customWidth="1"/>
    <col min="4034" max="4034" width="7.5703125" style="1" bestFit="1" customWidth="1"/>
    <col min="4035" max="4039" width="13.28515625" style="1" customWidth="1"/>
    <col min="4040" max="4040" width="14.5703125" style="1" customWidth="1"/>
    <col min="4041" max="4041" width="14.85546875" style="1" customWidth="1"/>
    <col min="4042" max="4042" width="13.7109375" style="1" bestFit="1" customWidth="1"/>
    <col min="4043" max="4043" width="15.7109375" style="1" bestFit="1" customWidth="1"/>
    <col min="4044" max="4044" width="10.5703125" style="1" customWidth="1"/>
    <col min="4045" max="4045" width="8" style="1" customWidth="1"/>
    <col min="4046" max="4286" width="9.140625" style="1"/>
    <col min="4287" max="4287" width="3.85546875" style="1" customWidth="1"/>
    <col min="4288" max="4288" width="19.85546875" style="1" customWidth="1"/>
    <col min="4289" max="4289" width="6.5703125" style="1" customWidth="1"/>
    <col min="4290" max="4290" width="7.5703125" style="1" bestFit="1" customWidth="1"/>
    <col min="4291" max="4295" width="13.28515625" style="1" customWidth="1"/>
    <col min="4296" max="4296" width="14.5703125" style="1" customWidth="1"/>
    <col min="4297" max="4297" width="14.85546875" style="1" customWidth="1"/>
    <col min="4298" max="4298" width="13.7109375" style="1" bestFit="1" customWidth="1"/>
    <col min="4299" max="4299" width="15.7109375" style="1" bestFit="1" customWidth="1"/>
    <col min="4300" max="4300" width="10.5703125" style="1" customWidth="1"/>
    <col min="4301" max="4301" width="8" style="1" customWidth="1"/>
    <col min="4302" max="4542" width="9.140625" style="1"/>
    <col min="4543" max="4543" width="3.85546875" style="1" customWidth="1"/>
    <col min="4544" max="4544" width="19.85546875" style="1" customWidth="1"/>
    <col min="4545" max="4545" width="6.5703125" style="1" customWidth="1"/>
    <col min="4546" max="4546" width="7.5703125" style="1" bestFit="1" customWidth="1"/>
    <col min="4547" max="4551" width="13.28515625" style="1" customWidth="1"/>
    <col min="4552" max="4552" width="14.5703125" style="1" customWidth="1"/>
    <col min="4553" max="4553" width="14.85546875" style="1" customWidth="1"/>
    <col min="4554" max="4554" width="13.7109375" style="1" bestFit="1" customWidth="1"/>
    <col min="4555" max="4555" width="15.7109375" style="1" bestFit="1" customWidth="1"/>
    <col min="4556" max="4556" width="10.5703125" style="1" customWidth="1"/>
    <col min="4557" max="4557" width="8" style="1" customWidth="1"/>
    <col min="4558" max="4798" width="9.140625" style="1"/>
    <col min="4799" max="4799" width="3.85546875" style="1" customWidth="1"/>
    <col min="4800" max="4800" width="19.85546875" style="1" customWidth="1"/>
    <col min="4801" max="4801" width="6.5703125" style="1" customWidth="1"/>
    <col min="4802" max="4802" width="7.5703125" style="1" bestFit="1" customWidth="1"/>
    <col min="4803" max="4807" width="13.28515625" style="1" customWidth="1"/>
    <col min="4808" max="4808" width="14.5703125" style="1" customWidth="1"/>
    <col min="4809" max="4809" width="14.85546875" style="1" customWidth="1"/>
    <col min="4810" max="4810" width="13.7109375" style="1" bestFit="1" customWidth="1"/>
    <col min="4811" max="4811" width="15.7109375" style="1" bestFit="1" customWidth="1"/>
    <col min="4812" max="4812" width="10.5703125" style="1" customWidth="1"/>
    <col min="4813" max="4813" width="8" style="1" customWidth="1"/>
    <col min="4814" max="5054" width="9.140625" style="1"/>
    <col min="5055" max="5055" width="3.85546875" style="1" customWidth="1"/>
    <col min="5056" max="5056" width="19.85546875" style="1" customWidth="1"/>
    <col min="5057" max="5057" width="6.5703125" style="1" customWidth="1"/>
    <col min="5058" max="5058" width="7.5703125" style="1" bestFit="1" customWidth="1"/>
    <col min="5059" max="5063" width="13.28515625" style="1" customWidth="1"/>
    <col min="5064" max="5064" width="14.5703125" style="1" customWidth="1"/>
    <col min="5065" max="5065" width="14.85546875" style="1" customWidth="1"/>
    <col min="5066" max="5066" width="13.7109375" style="1" bestFit="1" customWidth="1"/>
    <col min="5067" max="5067" width="15.7109375" style="1" bestFit="1" customWidth="1"/>
    <col min="5068" max="5068" width="10.5703125" style="1" customWidth="1"/>
    <col min="5069" max="5069" width="8" style="1" customWidth="1"/>
    <col min="5070" max="5310" width="9.140625" style="1"/>
    <col min="5311" max="5311" width="3.85546875" style="1" customWidth="1"/>
    <col min="5312" max="5312" width="19.85546875" style="1" customWidth="1"/>
    <col min="5313" max="5313" width="6.5703125" style="1" customWidth="1"/>
    <col min="5314" max="5314" width="7.5703125" style="1" bestFit="1" customWidth="1"/>
    <col min="5315" max="5319" width="13.28515625" style="1" customWidth="1"/>
    <col min="5320" max="5320" width="14.5703125" style="1" customWidth="1"/>
    <col min="5321" max="5321" width="14.85546875" style="1" customWidth="1"/>
    <col min="5322" max="5322" width="13.7109375" style="1" bestFit="1" customWidth="1"/>
    <col min="5323" max="5323" width="15.7109375" style="1" bestFit="1" customWidth="1"/>
    <col min="5324" max="5324" width="10.5703125" style="1" customWidth="1"/>
    <col min="5325" max="5325" width="8" style="1" customWidth="1"/>
    <col min="5326" max="5566" width="9.140625" style="1"/>
    <col min="5567" max="5567" width="3.85546875" style="1" customWidth="1"/>
    <col min="5568" max="5568" width="19.85546875" style="1" customWidth="1"/>
    <col min="5569" max="5569" width="6.5703125" style="1" customWidth="1"/>
    <col min="5570" max="5570" width="7.5703125" style="1" bestFit="1" customWidth="1"/>
    <col min="5571" max="5575" width="13.28515625" style="1" customWidth="1"/>
    <col min="5576" max="5576" width="14.5703125" style="1" customWidth="1"/>
    <col min="5577" max="5577" width="14.85546875" style="1" customWidth="1"/>
    <col min="5578" max="5578" width="13.7109375" style="1" bestFit="1" customWidth="1"/>
    <col min="5579" max="5579" width="15.7109375" style="1" bestFit="1" customWidth="1"/>
    <col min="5580" max="5580" width="10.5703125" style="1" customWidth="1"/>
    <col min="5581" max="5581" width="8" style="1" customWidth="1"/>
    <col min="5582" max="5822" width="9.140625" style="1"/>
    <col min="5823" max="5823" width="3.85546875" style="1" customWidth="1"/>
    <col min="5824" max="5824" width="19.85546875" style="1" customWidth="1"/>
    <col min="5825" max="5825" width="6.5703125" style="1" customWidth="1"/>
    <col min="5826" max="5826" width="7.5703125" style="1" bestFit="1" customWidth="1"/>
    <col min="5827" max="5831" width="13.28515625" style="1" customWidth="1"/>
    <col min="5832" max="5832" width="14.5703125" style="1" customWidth="1"/>
    <col min="5833" max="5833" width="14.85546875" style="1" customWidth="1"/>
    <col min="5834" max="5834" width="13.7109375" style="1" bestFit="1" customWidth="1"/>
    <col min="5835" max="5835" width="15.7109375" style="1" bestFit="1" customWidth="1"/>
    <col min="5836" max="5836" width="10.5703125" style="1" customWidth="1"/>
    <col min="5837" max="5837" width="8" style="1" customWidth="1"/>
    <col min="5838" max="6078" width="9.140625" style="1"/>
    <col min="6079" max="6079" width="3.85546875" style="1" customWidth="1"/>
    <col min="6080" max="6080" width="19.85546875" style="1" customWidth="1"/>
    <col min="6081" max="6081" width="6.5703125" style="1" customWidth="1"/>
    <col min="6082" max="6082" width="7.5703125" style="1" bestFit="1" customWidth="1"/>
    <col min="6083" max="6087" width="13.28515625" style="1" customWidth="1"/>
    <col min="6088" max="6088" width="14.5703125" style="1" customWidth="1"/>
    <col min="6089" max="6089" width="14.85546875" style="1" customWidth="1"/>
    <col min="6090" max="6090" width="13.7109375" style="1" bestFit="1" customWidth="1"/>
    <col min="6091" max="6091" width="15.7109375" style="1" bestFit="1" customWidth="1"/>
    <col min="6092" max="6092" width="10.5703125" style="1" customWidth="1"/>
    <col min="6093" max="6093" width="8" style="1" customWidth="1"/>
    <col min="6094" max="6334" width="9.140625" style="1"/>
    <col min="6335" max="6335" width="3.85546875" style="1" customWidth="1"/>
    <col min="6336" max="6336" width="19.85546875" style="1" customWidth="1"/>
    <col min="6337" max="6337" width="6.5703125" style="1" customWidth="1"/>
    <col min="6338" max="6338" width="7.5703125" style="1" bestFit="1" customWidth="1"/>
    <col min="6339" max="6343" width="13.28515625" style="1" customWidth="1"/>
    <col min="6344" max="6344" width="14.5703125" style="1" customWidth="1"/>
    <col min="6345" max="6345" width="14.85546875" style="1" customWidth="1"/>
    <col min="6346" max="6346" width="13.7109375" style="1" bestFit="1" customWidth="1"/>
    <col min="6347" max="6347" width="15.7109375" style="1" bestFit="1" customWidth="1"/>
    <col min="6348" max="6348" width="10.5703125" style="1" customWidth="1"/>
    <col min="6349" max="6349" width="8" style="1" customWidth="1"/>
    <col min="6350" max="6590" width="9.140625" style="1"/>
    <col min="6591" max="6591" width="3.85546875" style="1" customWidth="1"/>
    <col min="6592" max="6592" width="19.85546875" style="1" customWidth="1"/>
    <col min="6593" max="6593" width="6.5703125" style="1" customWidth="1"/>
    <col min="6594" max="6594" width="7.5703125" style="1" bestFit="1" customWidth="1"/>
    <col min="6595" max="6599" width="13.28515625" style="1" customWidth="1"/>
    <col min="6600" max="6600" width="14.5703125" style="1" customWidth="1"/>
    <col min="6601" max="6601" width="14.85546875" style="1" customWidth="1"/>
    <col min="6602" max="6602" width="13.7109375" style="1" bestFit="1" customWidth="1"/>
    <col min="6603" max="6603" width="15.7109375" style="1" bestFit="1" customWidth="1"/>
    <col min="6604" max="6604" width="10.5703125" style="1" customWidth="1"/>
    <col min="6605" max="6605" width="8" style="1" customWidth="1"/>
    <col min="6606" max="6846" width="9.140625" style="1"/>
    <col min="6847" max="6847" width="3.85546875" style="1" customWidth="1"/>
    <col min="6848" max="6848" width="19.85546875" style="1" customWidth="1"/>
    <col min="6849" max="6849" width="6.5703125" style="1" customWidth="1"/>
    <col min="6850" max="6850" width="7.5703125" style="1" bestFit="1" customWidth="1"/>
    <col min="6851" max="6855" width="13.28515625" style="1" customWidth="1"/>
    <col min="6856" max="6856" width="14.5703125" style="1" customWidth="1"/>
    <col min="6857" max="6857" width="14.85546875" style="1" customWidth="1"/>
    <col min="6858" max="6858" width="13.7109375" style="1" bestFit="1" customWidth="1"/>
    <col min="6859" max="6859" width="15.7109375" style="1" bestFit="1" customWidth="1"/>
    <col min="6860" max="6860" width="10.5703125" style="1" customWidth="1"/>
    <col min="6861" max="6861" width="8" style="1" customWidth="1"/>
    <col min="6862" max="7102" width="9.140625" style="1"/>
    <col min="7103" max="7103" width="3.85546875" style="1" customWidth="1"/>
    <col min="7104" max="7104" width="19.85546875" style="1" customWidth="1"/>
    <col min="7105" max="7105" width="6.5703125" style="1" customWidth="1"/>
    <col min="7106" max="7106" width="7.5703125" style="1" bestFit="1" customWidth="1"/>
    <col min="7107" max="7111" width="13.28515625" style="1" customWidth="1"/>
    <col min="7112" max="7112" width="14.5703125" style="1" customWidth="1"/>
    <col min="7113" max="7113" width="14.85546875" style="1" customWidth="1"/>
    <col min="7114" max="7114" width="13.7109375" style="1" bestFit="1" customWidth="1"/>
    <col min="7115" max="7115" width="15.7109375" style="1" bestFit="1" customWidth="1"/>
    <col min="7116" max="7116" width="10.5703125" style="1" customWidth="1"/>
    <col min="7117" max="7117" width="8" style="1" customWidth="1"/>
    <col min="7118" max="7358" width="9.140625" style="1"/>
    <col min="7359" max="7359" width="3.85546875" style="1" customWidth="1"/>
    <col min="7360" max="7360" width="19.85546875" style="1" customWidth="1"/>
    <col min="7361" max="7361" width="6.5703125" style="1" customWidth="1"/>
    <col min="7362" max="7362" width="7.5703125" style="1" bestFit="1" customWidth="1"/>
    <col min="7363" max="7367" width="13.28515625" style="1" customWidth="1"/>
    <col min="7368" max="7368" width="14.5703125" style="1" customWidth="1"/>
    <col min="7369" max="7369" width="14.85546875" style="1" customWidth="1"/>
    <col min="7370" max="7370" width="13.7109375" style="1" bestFit="1" customWidth="1"/>
    <col min="7371" max="7371" width="15.7109375" style="1" bestFit="1" customWidth="1"/>
    <col min="7372" max="7372" width="10.5703125" style="1" customWidth="1"/>
    <col min="7373" max="7373" width="8" style="1" customWidth="1"/>
    <col min="7374" max="7614" width="9.140625" style="1"/>
    <col min="7615" max="7615" width="3.85546875" style="1" customWidth="1"/>
    <col min="7616" max="7616" width="19.85546875" style="1" customWidth="1"/>
    <col min="7617" max="7617" width="6.5703125" style="1" customWidth="1"/>
    <col min="7618" max="7618" width="7.5703125" style="1" bestFit="1" customWidth="1"/>
    <col min="7619" max="7623" width="13.28515625" style="1" customWidth="1"/>
    <col min="7624" max="7624" width="14.5703125" style="1" customWidth="1"/>
    <col min="7625" max="7625" width="14.85546875" style="1" customWidth="1"/>
    <col min="7626" max="7626" width="13.7109375" style="1" bestFit="1" customWidth="1"/>
    <col min="7627" max="7627" width="15.7109375" style="1" bestFit="1" customWidth="1"/>
    <col min="7628" max="7628" width="10.5703125" style="1" customWidth="1"/>
    <col min="7629" max="7629" width="8" style="1" customWidth="1"/>
    <col min="7630" max="7870" width="9.140625" style="1"/>
    <col min="7871" max="7871" width="3.85546875" style="1" customWidth="1"/>
    <col min="7872" max="7872" width="19.85546875" style="1" customWidth="1"/>
    <col min="7873" max="7873" width="6.5703125" style="1" customWidth="1"/>
    <col min="7874" max="7874" width="7.5703125" style="1" bestFit="1" customWidth="1"/>
    <col min="7875" max="7879" width="13.28515625" style="1" customWidth="1"/>
    <col min="7880" max="7880" width="14.5703125" style="1" customWidth="1"/>
    <col min="7881" max="7881" width="14.85546875" style="1" customWidth="1"/>
    <col min="7882" max="7882" width="13.7109375" style="1" bestFit="1" customWidth="1"/>
    <col min="7883" max="7883" width="15.7109375" style="1" bestFit="1" customWidth="1"/>
    <col min="7884" max="7884" width="10.5703125" style="1" customWidth="1"/>
    <col min="7885" max="7885" width="8" style="1" customWidth="1"/>
    <col min="7886" max="8126" width="9.140625" style="1"/>
    <col min="8127" max="8127" width="3.85546875" style="1" customWidth="1"/>
    <col min="8128" max="8128" width="19.85546875" style="1" customWidth="1"/>
    <col min="8129" max="8129" width="6.5703125" style="1" customWidth="1"/>
    <col min="8130" max="8130" width="7.5703125" style="1" bestFit="1" customWidth="1"/>
    <col min="8131" max="8135" width="13.28515625" style="1" customWidth="1"/>
    <col min="8136" max="8136" width="14.5703125" style="1" customWidth="1"/>
    <col min="8137" max="8137" width="14.85546875" style="1" customWidth="1"/>
    <col min="8138" max="8138" width="13.7109375" style="1" bestFit="1" customWidth="1"/>
    <col min="8139" max="8139" width="15.7109375" style="1" bestFit="1" customWidth="1"/>
    <col min="8140" max="8140" width="10.5703125" style="1" customWidth="1"/>
    <col min="8141" max="8141" width="8" style="1" customWidth="1"/>
    <col min="8142" max="8382" width="9.140625" style="1"/>
    <col min="8383" max="8383" width="3.85546875" style="1" customWidth="1"/>
    <col min="8384" max="8384" width="19.85546875" style="1" customWidth="1"/>
    <col min="8385" max="8385" width="6.5703125" style="1" customWidth="1"/>
    <col min="8386" max="8386" width="7.5703125" style="1" bestFit="1" customWidth="1"/>
    <col min="8387" max="8391" width="13.28515625" style="1" customWidth="1"/>
    <col min="8392" max="8392" width="14.5703125" style="1" customWidth="1"/>
    <col min="8393" max="8393" width="14.85546875" style="1" customWidth="1"/>
    <col min="8394" max="8394" width="13.7109375" style="1" bestFit="1" customWidth="1"/>
    <col min="8395" max="8395" width="15.7109375" style="1" bestFit="1" customWidth="1"/>
    <col min="8396" max="8396" width="10.5703125" style="1" customWidth="1"/>
    <col min="8397" max="8397" width="8" style="1" customWidth="1"/>
    <col min="8398" max="8638" width="9.140625" style="1"/>
    <col min="8639" max="8639" width="3.85546875" style="1" customWidth="1"/>
    <col min="8640" max="8640" width="19.85546875" style="1" customWidth="1"/>
    <col min="8641" max="8641" width="6.5703125" style="1" customWidth="1"/>
    <col min="8642" max="8642" width="7.5703125" style="1" bestFit="1" customWidth="1"/>
    <col min="8643" max="8647" width="13.28515625" style="1" customWidth="1"/>
    <col min="8648" max="8648" width="14.5703125" style="1" customWidth="1"/>
    <col min="8649" max="8649" width="14.85546875" style="1" customWidth="1"/>
    <col min="8650" max="8650" width="13.7109375" style="1" bestFit="1" customWidth="1"/>
    <col min="8651" max="8651" width="15.7109375" style="1" bestFit="1" customWidth="1"/>
    <col min="8652" max="8652" width="10.5703125" style="1" customWidth="1"/>
    <col min="8653" max="8653" width="8" style="1" customWidth="1"/>
    <col min="8654" max="8894" width="9.140625" style="1"/>
    <col min="8895" max="8895" width="3.85546875" style="1" customWidth="1"/>
    <col min="8896" max="8896" width="19.85546875" style="1" customWidth="1"/>
    <col min="8897" max="8897" width="6.5703125" style="1" customWidth="1"/>
    <col min="8898" max="8898" width="7.5703125" style="1" bestFit="1" customWidth="1"/>
    <col min="8899" max="8903" width="13.28515625" style="1" customWidth="1"/>
    <col min="8904" max="8904" width="14.5703125" style="1" customWidth="1"/>
    <col min="8905" max="8905" width="14.85546875" style="1" customWidth="1"/>
    <col min="8906" max="8906" width="13.7109375" style="1" bestFit="1" customWidth="1"/>
    <col min="8907" max="8907" width="15.7109375" style="1" bestFit="1" customWidth="1"/>
    <col min="8908" max="8908" width="10.5703125" style="1" customWidth="1"/>
    <col min="8909" max="8909" width="8" style="1" customWidth="1"/>
    <col min="8910" max="9150" width="9.140625" style="1"/>
    <col min="9151" max="9151" width="3.85546875" style="1" customWidth="1"/>
    <col min="9152" max="9152" width="19.85546875" style="1" customWidth="1"/>
    <col min="9153" max="9153" width="6.5703125" style="1" customWidth="1"/>
    <col min="9154" max="9154" width="7.5703125" style="1" bestFit="1" customWidth="1"/>
    <col min="9155" max="9159" width="13.28515625" style="1" customWidth="1"/>
    <col min="9160" max="9160" width="14.5703125" style="1" customWidth="1"/>
    <col min="9161" max="9161" width="14.85546875" style="1" customWidth="1"/>
    <col min="9162" max="9162" width="13.7109375" style="1" bestFit="1" customWidth="1"/>
    <col min="9163" max="9163" width="15.7109375" style="1" bestFit="1" customWidth="1"/>
    <col min="9164" max="9164" width="10.5703125" style="1" customWidth="1"/>
    <col min="9165" max="9165" width="8" style="1" customWidth="1"/>
    <col min="9166" max="9406" width="9.140625" style="1"/>
    <col min="9407" max="9407" width="3.85546875" style="1" customWidth="1"/>
    <col min="9408" max="9408" width="19.85546875" style="1" customWidth="1"/>
    <col min="9409" max="9409" width="6.5703125" style="1" customWidth="1"/>
    <col min="9410" max="9410" width="7.5703125" style="1" bestFit="1" customWidth="1"/>
    <col min="9411" max="9415" width="13.28515625" style="1" customWidth="1"/>
    <col min="9416" max="9416" width="14.5703125" style="1" customWidth="1"/>
    <col min="9417" max="9417" width="14.85546875" style="1" customWidth="1"/>
    <col min="9418" max="9418" width="13.7109375" style="1" bestFit="1" customWidth="1"/>
    <col min="9419" max="9419" width="15.7109375" style="1" bestFit="1" customWidth="1"/>
    <col min="9420" max="9420" width="10.5703125" style="1" customWidth="1"/>
    <col min="9421" max="9421" width="8" style="1" customWidth="1"/>
    <col min="9422" max="9662" width="9.140625" style="1"/>
    <col min="9663" max="9663" width="3.85546875" style="1" customWidth="1"/>
    <col min="9664" max="9664" width="19.85546875" style="1" customWidth="1"/>
    <col min="9665" max="9665" width="6.5703125" style="1" customWidth="1"/>
    <col min="9666" max="9666" width="7.5703125" style="1" bestFit="1" customWidth="1"/>
    <col min="9667" max="9671" width="13.28515625" style="1" customWidth="1"/>
    <col min="9672" max="9672" width="14.5703125" style="1" customWidth="1"/>
    <col min="9673" max="9673" width="14.85546875" style="1" customWidth="1"/>
    <col min="9674" max="9674" width="13.7109375" style="1" bestFit="1" customWidth="1"/>
    <col min="9675" max="9675" width="15.7109375" style="1" bestFit="1" customWidth="1"/>
    <col min="9676" max="9676" width="10.5703125" style="1" customWidth="1"/>
    <col min="9677" max="9677" width="8" style="1" customWidth="1"/>
    <col min="9678" max="9918" width="9.140625" style="1"/>
    <col min="9919" max="9919" width="3.85546875" style="1" customWidth="1"/>
    <col min="9920" max="9920" width="19.85546875" style="1" customWidth="1"/>
    <col min="9921" max="9921" width="6.5703125" style="1" customWidth="1"/>
    <col min="9922" max="9922" width="7.5703125" style="1" bestFit="1" customWidth="1"/>
    <col min="9923" max="9927" width="13.28515625" style="1" customWidth="1"/>
    <col min="9928" max="9928" width="14.5703125" style="1" customWidth="1"/>
    <col min="9929" max="9929" width="14.85546875" style="1" customWidth="1"/>
    <col min="9930" max="9930" width="13.7109375" style="1" bestFit="1" customWidth="1"/>
    <col min="9931" max="9931" width="15.7109375" style="1" bestFit="1" customWidth="1"/>
    <col min="9932" max="9932" width="10.5703125" style="1" customWidth="1"/>
    <col min="9933" max="9933" width="8" style="1" customWidth="1"/>
    <col min="9934" max="10174" width="9.140625" style="1"/>
    <col min="10175" max="10175" width="3.85546875" style="1" customWidth="1"/>
    <col min="10176" max="10176" width="19.85546875" style="1" customWidth="1"/>
    <col min="10177" max="10177" width="6.5703125" style="1" customWidth="1"/>
    <col min="10178" max="10178" width="7.5703125" style="1" bestFit="1" customWidth="1"/>
    <col min="10179" max="10183" width="13.28515625" style="1" customWidth="1"/>
    <col min="10184" max="10184" width="14.5703125" style="1" customWidth="1"/>
    <col min="10185" max="10185" width="14.85546875" style="1" customWidth="1"/>
    <col min="10186" max="10186" width="13.7109375" style="1" bestFit="1" customWidth="1"/>
    <col min="10187" max="10187" width="15.7109375" style="1" bestFit="1" customWidth="1"/>
    <col min="10188" max="10188" width="10.5703125" style="1" customWidth="1"/>
    <col min="10189" max="10189" width="8" style="1" customWidth="1"/>
    <col min="10190" max="10430" width="9.140625" style="1"/>
    <col min="10431" max="10431" width="3.85546875" style="1" customWidth="1"/>
    <col min="10432" max="10432" width="19.85546875" style="1" customWidth="1"/>
    <col min="10433" max="10433" width="6.5703125" style="1" customWidth="1"/>
    <col min="10434" max="10434" width="7.5703125" style="1" bestFit="1" customWidth="1"/>
    <col min="10435" max="10439" width="13.28515625" style="1" customWidth="1"/>
    <col min="10440" max="10440" width="14.5703125" style="1" customWidth="1"/>
    <col min="10441" max="10441" width="14.85546875" style="1" customWidth="1"/>
    <col min="10442" max="10442" width="13.7109375" style="1" bestFit="1" customWidth="1"/>
    <col min="10443" max="10443" width="15.7109375" style="1" bestFit="1" customWidth="1"/>
    <col min="10444" max="10444" width="10.5703125" style="1" customWidth="1"/>
    <col min="10445" max="10445" width="8" style="1" customWidth="1"/>
    <col min="10446" max="10686" width="9.140625" style="1"/>
    <col min="10687" max="10687" width="3.85546875" style="1" customWidth="1"/>
    <col min="10688" max="10688" width="19.85546875" style="1" customWidth="1"/>
    <col min="10689" max="10689" width="6.5703125" style="1" customWidth="1"/>
    <col min="10690" max="10690" width="7.5703125" style="1" bestFit="1" customWidth="1"/>
    <col min="10691" max="10695" width="13.28515625" style="1" customWidth="1"/>
    <col min="10696" max="10696" width="14.5703125" style="1" customWidth="1"/>
    <col min="10697" max="10697" width="14.85546875" style="1" customWidth="1"/>
    <col min="10698" max="10698" width="13.7109375" style="1" bestFit="1" customWidth="1"/>
    <col min="10699" max="10699" width="15.7109375" style="1" bestFit="1" customWidth="1"/>
    <col min="10700" max="10700" width="10.5703125" style="1" customWidth="1"/>
    <col min="10701" max="10701" width="8" style="1" customWidth="1"/>
    <col min="10702" max="10942" width="9.140625" style="1"/>
    <col min="10943" max="10943" width="3.85546875" style="1" customWidth="1"/>
    <col min="10944" max="10944" width="19.85546875" style="1" customWidth="1"/>
    <col min="10945" max="10945" width="6.5703125" style="1" customWidth="1"/>
    <col min="10946" max="10946" width="7.5703125" style="1" bestFit="1" customWidth="1"/>
    <col min="10947" max="10951" width="13.28515625" style="1" customWidth="1"/>
    <col min="10952" max="10952" width="14.5703125" style="1" customWidth="1"/>
    <col min="10953" max="10953" width="14.85546875" style="1" customWidth="1"/>
    <col min="10954" max="10954" width="13.7109375" style="1" bestFit="1" customWidth="1"/>
    <col min="10955" max="10955" width="15.7109375" style="1" bestFit="1" customWidth="1"/>
    <col min="10956" max="10956" width="10.5703125" style="1" customWidth="1"/>
    <col min="10957" max="10957" width="8" style="1" customWidth="1"/>
    <col min="10958" max="11198" width="9.140625" style="1"/>
    <col min="11199" max="11199" width="3.85546875" style="1" customWidth="1"/>
    <col min="11200" max="11200" width="19.85546875" style="1" customWidth="1"/>
    <col min="11201" max="11201" width="6.5703125" style="1" customWidth="1"/>
    <col min="11202" max="11202" width="7.5703125" style="1" bestFit="1" customWidth="1"/>
    <col min="11203" max="11207" width="13.28515625" style="1" customWidth="1"/>
    <col min="11208" max="11208" width="14.5703125" style="1" customWidth="1"/>
    <col min="11209" max="11209" width="14.85546875" style="1" customWidth="1"/>
    <col min="11210" max="11210" width="13.7109375" style="1" bestFit="1" customWidth="1"/>
    <col min="11211" max="11211" width="15.7109375" style="1" bestFit="1" customWidth="1"/>
    <col min="11212" max="11212" width="10.5703125" style="1" customWidth="1"/>
    <col min="11213" max="11213" width="8" style="1" customWidth="1"/>
    <col min="11214" max="11454" width="9.140625" style="1"/>
    <col min="11455" max="11455" width="3.85546875" style="1" customWidth="1"/>
    <col min="11456" max="11456" width="19.85546875" style="1" customWidth="1"/>
    <col min="11457" max="11457" width="6.5703125" style="1" customWidth="1"/>
    <col min="11458" max="11458" width="7.5703125" style="1" bestFit="1" customWidth="1"/>
    <col min="11459" max="11463" width="13.28515625" style="1" customWidth="1"/>
    <col min="11464" max="11464" width="14.5703125" style="1" customWidth="1"/>
    <col min="11465" max="11465" width="14.85546875" style="1" customWidth="1"/>
    <col min="11466" max="11466" width="13.7109375" style="1" bestFit="1" customWidth="1"/>
    <col min="11467" max="11467" width="15.7109375" style="1" bestFit="1" customWidth="1"/>
    <col min="11468" max="11468" width="10.5703125" style="1" customWidth="1"/>
    <col min="11469" max="11469" width="8" style="1" customWidth="1"/>
    <col min="11470" max="11710" width="9.140625" style="1"/>
    <col min="11711" max="11711" width="3.85546875" style="1" customWidth="1"/>
    <col min="11712" max="11712" width="19.85546875" style="1" customWidth="1"/>
    <col min="11713" max="11713" width="6.5703125" style="1" customWidth="1"/>
    <col min="11714" max="11714" width="7.5703125" style="1" bestFit="1" customWidth="1"/>
    <col min="11715" max="11719" width="13.28515625" style="1" customWidth="1"/>
    <col min="11720" max="11720" width="14.5703125" style="1" customWidth="1"/>
    <col min="11721" max="11721" width="14.85546875" style="1" customWidth="1"/>
    <col min="11722" max="11722" width="13.7109375" style="1" bestFit="1" customWidth="1"/>
    <col min="11723" max="11723" width="15.7109375" style="1" bestFit="1" customWidth="1"/>
    <col min="11724" max="11724" width="10.5703125" style="1" customWidth="1"/>
    <col min="11725" max="11725" width="8" style="1" customWidth="1"/>
    <col min="11726" max="11966" width="9.140625" style="1"/>
    <col min="11967" max="11967" width="3.85546875" style="1" customWidth="1"/>
    <col min="11968" max="11968" width="19.85546875" style="1" customWidth="1"/>
    <col min="11969" max="11969" width="6.5703125" style="1" customWidth="1"/>
    <col min="11970" max="11970" width="7.5703125" style="1" bestFit="1" customWidth="1"/>
    <col min="11971" max="11975" width="13.28515625" style="1" customWidth="1"/>
    <col min="11976" max="11976" width="14.5703125" style="1" customWidth="1"/>
    <col min="11977" max="11977" width="14.85546875" style="1" customWidth="1"/>
    <col min="11978" max="11978" width="13.7109375" style="1" bestFit="1" customWidth="1"/>
    <col min="11979" max="11979" width="15.7109375" style="1" bestFit="1" customWidth="1"/>
    <col min="11980" max="11980" width="10.5703125" style="1" customWidth="1"/>
    <col min="11981" max="11981" width="8" style="1" customWidth="1"/>
    <col min="11982" max="12222" width="9.140625" style="1"/>
    <col min="12223" max="12223" width="3.85546875" style="1" customWidth="1"/>
    <col min="12224" max="12224" width="19.85546875" style="1" customWidth="1"/>
    <col min="12225" max="12225" width="6.5703125" style="1" customWidth="1"/>
    <col min="12226" max="12226" width="7.5703125" style="1" bestFit="1" customWidth="1"/>
    <col min="12227" max="12231" width="13.28515625" style="1" customWidth="1"/>
    <col min="12232" max="12232" width="14.5703125" style="1" customWidth="1"/>
    <col min="12233" max="12233" width="14.85546875" style="1" customWidth="1"/>
    <col min="12234" max="12234" width="13.7109375" style="1" bestFit="1" customWidth="1"/>
    <col min="12235" max="12235" width="15.7109375" style="1" bestFit="1" customWidth="1"/>
    <col min="12236" max="12236" width="10.5703125" style="1" customWidth="1"/>
    <col min="12237" max="12237" width="8" style="1" customWidth="1"/>
    <col min="12238" max="12478" width="9.140625" style="1"/>
    <col min="12479" max="12479" width="3.85546875" style="1" customWidth="1"/>
    <col min="12480" max="12480" width="19.85546875" style="1" customWidth="1"/>
    <col min="12481" max="12481" width="6.5703125" style="1" customWidth="1"/>
    <col min="12482" max="12482" width="7.5703125" style="1" bestFit="1" customWidth="1"/>
    <col min="12483" max="12487" width="13.28515625" style="1" customWidth="1"/>
    <col min="12488" max="12488" width="14.5703125" style="1" customWidth="1"/>
    <col min="12489" max="12489" width="14.85546875" style="1" customWidth="1"/>
    <col min="12490" max="12490" width="13.7109375" style="1" bestFit="1" customWidth="1"/>
    <col min="12491" max="12491" width="15.7109375" style="1" bestFit="1" customWidth="1"/>
    <col min="12492" max="12492" width="10.5703125" style="1" customWidth="1"/>
    <col min="12493" max="12493" width="8" style="1" customWidth="1"/>
    <col min="12494" max="12734" width="9.140625" style="1"/>
    <col min="12735" max="12735" width="3.85546875" style="1" customWidth="1"/>
    <col min="12736" max="12736" width="19.85546875" style="1" customWidth="1"/>
    <col min="12737" max="12737" width="6.5703125" style="1" customWidth="1"/>
    <col min="12738" max="12738" width="7.5703125" style="1" bestFit="1" customWidth="1"/>
    <col min="12739" max="12743" width="13.28515625" style="1" customWidth="1"/>
    <col min="12744" max="12744" width="14.5703125" style="1" customWidth="1"/>
    <col min="12745" max="12745" width="14.85546875" style="1" customWidth="1"/>
    <col min="12746" max="12746" width="13.7109375" style="1" bestFit="1" customWidth="1"/>
    <col min="12747" max="12747" width="15.7109375" style="1" bestFit="1" customWidth="1"/>
    <col min="12748" max="12748" width="10.5703125" style="1" customWidth="1"/>
    <col min="12749" max="12749" width="8" style="1" customWidth="1"/>
    <col min="12750" max="12990" width="9.140625" style="1"/>
    <col min="12991" max="12991" width="3.85546875" style="1" customWidth="1"/>
    <col min="12992" max="12992" width="19.85546875" style="1" customWidth="1"/>
    <col min="12993" max="12993" width="6.5703125" style="1" customWidth="1"/>
    <col min="12994" max="12994" width="7.5703125" style="1" bestFit="1" customWidth="1"/>
    <col min="12995" max="12999" width="13.28515625" style="1" customWidth="1"/>
    <col min="13000" max="13000" width="14.5703125" style="1" customWidth="1"/>
    <col min="13001" max="13001" width="14.85546875" style="1" customWidth="1"/>
    <col min="13002" max="13002" width="13.7109375" style="1" bestFit="1" customWidth="1"/>
    <col min="13003" max="13003" width="15.7109375" style="1" bestFit="1" customWidth="1"/>
    <col min="13004" max="13004" width="10.5703125" style="1" customWidth="1"/>
    <col min="13005" max="13005" width="8" style="1" customWidth="1"/>
    <col min="13006" max="13246" width="9.140625" style="1"/>
    <col min="13247" max="13247" width="3.85546875" style="1" customWidth="1"/>
    <col min="13248" max="13248" width="19.85546875" style="1" customWidth="1"/>
    <col min="13249" max="13249" width="6.5703125" style="1" customWidth="1"/>
    <col min="13250" max="13250" width="7.5703125" style="1" bestFit="1" customWidth="1"/>
    <col min="13251" max="13255" width="13.28515625" style="1" customWidth="1"/>
    <col min="13256" max="13256" width="14.5703125" style="1" customWidth="1"/>
    <col min="13257" max="13257" width="14.85546875" style="1" customWidth="1"/>
    <col min="13258" max="13258" width="13.7109375" style="1" bestFit="1" customWidth="1"/>
    <col min="13259" max="13259" width="15.7109375" style="1" bestFit="1" customWidth="1"/>
    <col min="13260" max="13260" width="10.5703125" style="1" customWidth="1"/>
    <col min="13261" max="13261" width="8" style="1" customWidth="1"/>
    <col min="13262" max="13502" width="9.140625" style="1"/>
    <col min="13503" max="13503" width="3.85546875" style="1" customWidth="1"/>
    <col min="13504" max="13504" width="19.85546875" style="1" customWidth="1"/>
    <col min="13505" max="13505" width="6.5703125" style="1" customWidth="1"/>
    <col min="13506" max="13506" width="7.5703125" style="1" bestFit="1" customWidth="1"/>
    <col min="13507" max="13511" width="13.28515625" style="1" customWidth="1"/>
    <col min="13512" max="13512" width="14.5703125" style="1" customWidth="1"/>
    <col min="13513" max="13513" width="14.85546875" style="1" customWidth="1"/>
    <col min="13514" max="13514" width="13.7109375" style="1" bestFit="1" customWidth="1"/>
    <col min="13515" max="13515" width="15.7109375" style="1" bestFit="1" customWidth="1"/>
    <col min="13516" max="13516" width="10.5703125" style="1" customWidth="1"/>
    <col min="13517" max="13517" width="8" style="1" customWidth="1"/>
    <col min="13518" max="13758" width="9.140625" style="1"/>
    <col min="13759" max="13759" width="3.85546875" style="1" customWidth="1"/>
    <col min="13760" max="13760" width="19.85546875" style="1" customWidth="1"/>
    <col min="13761" max="13761" width="6.5703125" style="1" customWidth="1"/>
    <col min="13762" max="13762" width="7.5703125" style="1" bestFit="1" customWidth="1"/>
    <col min="13763" max="13767" width="13.28515625" style="1" customWidth="1"/>
    <col min="13768" max="13768" width="14.5703125" style="1" customWidth="1"/>
    <col min="13769" max="13769" width="14.85546875" style="1" customWidth="1"/>
    <col min="13770" max="13770" width="13.7109375" style="1" bestFit="1" customWidth="1"/>
    <col min="13771" max="13771" width="15.7109375" style="1" bestFit="1" customWidth="1"/>
    <col min="13772" max="13772" width="10.5703125" style="1" customWidth="1"/>
    <col min="13773" max="13773" width="8" style="1" customWidth="1"/>
    <col min="13774" max="14014" width="9.140625" style="1"/>
    <col min="14015" max="14015" width="3.85546875" style="1" customWidth="1"/>
    <col min="14016" max="14016" width="19.85546875" style="1" customWidth="1"/>
    <col min="14017" max="14017" width="6.5703125" style="1" customWidth="1"/>
    <col min="14018" max="14018" width="7.5703125" style="1" bestFit="1" customWidth="1"/>
    <col min="14019" max="14023" width="13.28515625" style="1" customWidth="1"/>
    <col min="14024" max="14024" width="14.5703125" style="1" customWidth="1"/>
    <col min="14025" max="14025" width="14.85546875" style="1" customWidth="1"/>
    <col min="14026" max="14026" width="13.7109375" style="1" bestFit="1" customWidth="1"/>
    <col min="14027" max="14027" width="15.7109375" style="1" bestFit="1" customWidth="1"/>
    <col min="14028" max="14028" width="10.5703125" style="1" customWidth="1"/>
    <col min="14029" max="14029" width="8" style="1" customWidth="1"/>
    <col min="14030" max="14270" width="9.140625" style="1"/>
    <col min="14271" max="14271" width="3.85546875" style="1" customWidth="1"/>
    <col min="14272" max="14272" width="19.85546875" style="1" customWidth="1"/>
    <col min="14273" max="14273" width="6.5703125" style="1" customWidth="1"/>
    <col min="14274" max="14274" width="7.5703125" style="1" bestFit="1" customWidth="1"/>
    <col min="14275" max="14279" width="13.28515625" style="1" customWidth="1"/>
    <col min="14280" max="14280" width="14.5703125" style="1" customWidth="1"/>
    <col min="14281" max="14281" width="14.85546875" style="1" customWidth="1"/>
    <col min="14282" max="14282" width="13.7109375" style="1" bestFit="1" customWidth="1"/>
    <col min="14283" max="14283" width="15.7109375" style="1" bestFit="1" customWidth="1"/>
    <col min="14284" max="14284" width="10.5703125" style="1" customWidth="1"/>
    <col min="14285" max="14285" width="8" style="1" customWidth="1"/>
    <col min="14286" max="14526" width="9.140625" style="1"/>
    <col min="14527" max="14527" width="3.85546875" style="1" customWidth="1"/>
    <col min="14528" max="14528" width="19.85546875" style="1" customWidth="1"/>
    <col min="14529" max="14529" width="6.5703125" style="1" customWidth="1"/>
    <col min="14530" max="14530" width="7.5703125" style="1" bestFit="1" customWidth="1"/>
    <col min="14531" max="14535" width="13.28515625" style="1" customWidth="1"/>
    <col min="14536" max="14536" width="14.5703125" style="1" customWidth="1"/>
    <col min="14537" max="14537" width="14.85546875" style="1" customWidth="1"/>
    <col min="14538" max="14538" width="13.7109375" style="1" bestFit="1" customWidth="1"/>
    <col min="14539" max="14539" width="15.7109375" style="1" bestFit="1" customWidth="1"/>
    <col min="14540" max="14540" width="10.5703125" style="1" customWidth="1"/>
    <col min="14541" max="14541" width="8" style="1" customWidth="1"/>
    <col min="14542" max="14782" width="9.140625" style="1"/>
    <col min="14783" max="14783" width="3.85546875" style="1" customWidth="1"/>
    <col min="14784" max="14784" width="19.85546875" style="1" customWidth="1"/>
    <col min="14785" max="14785" width="6.5703125" style="1" customWidth="1"/>
    <col min="14786" max="14786" width="7.5703125" style="1" bestFit="1" customWidth="1"/>
    <col min="14787" max="14791" width="13.28515625" style="1" customWidth="1"/>
    <col min="14792" max="14792" width="14.5703125" style="1" customWidth="1"/>
    <col min="14793" max="14793" width="14.85546875" style="1" customWidth="1"/>
    <col min="14794" max="14794" width="13.7109375" style="1" bestFit="1" customWidth="1"/>
    <col min="14795" max="14795" width="15.7109375" style="1" bestFit="1" customWidth="1"/>
    <col min="14796" max="14796" width="10.5703125" style="1" customWidth="1"/>
    <col min="14797" max="14797" width="8" style="1" customWidth="1"/>
    <col min="14798" max="15038" width="9.140625" style="1"/>
    <col min="15039" max="15039" width="3.85546875" style="1" customWidth="1"/>
    <col min="15040" max="15040" width="19.85546875" style="1" customWidth="1"/>
    <col min="15041" max="15041" width="6.5703125" style="1" customWidth="1"/>
    <col min="15042" max="15042" width="7.5703125" style="1" bestFit="1" customWidth="1"/>
    <col min="15043" max="15047" width="13.28515625" style="1" customWidth="1"/>
    <col min="15048" max="15048" width="14.5703125" style="1" customWidth="1"/>
    <col min="15049" max="15049" width="14.85546875" style="1" customWidth="1"/>
    <col min="15050" max="15050" width="13.7109375" style="1" bestFit="1" customWidth="1"/>
    <col min="15051" max="15051" width="15.7109375" style="1" bestFit="1" customWidth="1"/>
    <col min="15052" max="15052" width="10.5703125" style="1" customWidth="1"/>
    <col min="15053" max="15053" width="8" style="1" customWidth="1"/>
    <col min="15054" max="15294" width="9.140625" style="1"/>
    <col min="15295" max="15295" width="3.85546875" style="1" customWidth="1"/>
    <col min="15296" max="15296" width="19.85546875" style="1" customWidth="1"/>
    <col min="15297" max="15297" width="6.5703125" style="1" customWidth="1"/>
    <col min="15298" max="15298" width="7.5703125" style="1" bestFit="1" customWidth="1"/>
    <col min="15299" max="15303" width="13.28515625" style="1" customWidth="1"/>
    <col min="15304" max="15304" width="14.5703125" style="1" customWidth="1"/>
    <col min="15305" max="15305" width="14.85546875" style="1" customWidth="1"/>
    <col min="15306" max="15306" width="13.7109375" style="1" bestFit="1" customWidth="1"/>
    <col min="15307" max="15307" width="15.7109375" style="1" bestFit="1" customWidth="1"/>
    <col min="15308" max="15308" width="10.5703125" style="1" customWidth="1"/>
    <col min="15309" max="15309" width="8" style="1" customWidth="1"/>
    <col min="15310" max="15550" width="9.140625" style="1"/>
    <col min="15551" max="15551" width="3.85546875" style="1" customWidth="1"/>
    <col min="15552" max="15552" width="19.85546875" style="1" customWidth="1"/>
    <col min="15553" max="15553" width="6.5703125" style="1" customWidth="1"/>
    <col min="15554" max="15554" width="7.5703125" style="1" bestFit="1" customWidth="1"/>
    <col min="15555" max="15559" width="13.28515625" style="1" customWidth="1"/>
    <col min="15560" max="15560" width="14.5703125" style="1" customWidth="1"/>
    <col min="15561" max="15561" width="14.85546875" style="1" customWidth="1"/>
    <col min="15562" max="15562" width="13.7109375" style="1" bestFit="1" customWidth="1"/>
    <col min="15563" max="15563" width="15.7109375" style="1" bestFit="1" customWidth="1"/>
    <col min="15564" max="15564" width="10.5703125" style="1" customWidth="1"/>
    <col min="15565" max="15565" width="8" style="1" customWidth="1"/>
    <col min="15566" max="15806" width="9.140625" style="1"/>
    <col min="15807" max="15807" width="3.85546875" style="1" customWidth="1"/>
    <col min="15808" max="15808" width="19.85546875" style="1" customWidth="1"/>
    <col min="15809" max="15809" width="6.5703125" style="1" customWidth="1"/>
    <col min="15810" max="15810" width="7.5703125" style="1" bestFit="1" customWidth="1"/>
    <col min="15811" max="15815" width="13.28515625" style="1" customWidth="1"/>
    <col min="15816" max="15816" width="14.5703125" style="1" customWidth="1"/>
    <col min="15817" max="15817" width="14.85546875" style="1" customWidth="1"/>
    <col min="15818" max="15818" width="13.7109375" style="1" bestFit="1" customWidth="1"/>
    <col min="15819" max="15819" width="15.7109375" style="1" bestFit="1" customWidth="1"/>
    <col min="15820" max="15820" width="10.5703125" style="1" customWidth="1"/>
    <col min="15821" max="15821" width="8" style="1" customWidth="1"/>
    <col min="15822" max="16062" width="9.140625" style="1"/>
    <col min="16063" max="16063" width="3.85546875" style="1" customWidth="1"/>
    <col min="16064" max="16064" width="19.85546875" style="1" customWidth="1"/>
    <col min="16065" max="16065" width="6.5703125" style="1" customWidth="1"/>
    <col min="16066" max="16066" width="7.5703125" style="1" bestFit="1" customWidth="1"/>
    <col min="16067" max="16071" width="13.28515625" style="1" customWidth="1"/>
    <col min="16072" max="16072" width="14.5703125" style="1" customWidth="1"/>
    <col min="16073" max="16073" width="14.85546875" style="1" customWidth="1"/>
    <col min="16074" max="16074" width="13.7109375" style="1" bestFit="1" customWidth="1"/>
    <col min="16075" max="16075" width="15.7109375" style="1" bestFit="1" customWidth="1"/>
    <col min="16076" max="16076" width="10.5703125" style="1" customWidth="1"/>
    <col min="16077" max="16077" width="8" style="1" customWidth="1"/>
    <col min="16078" max="16384" width="9.140625" style="1"/>
  </cols>
  <sheetData>
    <row r="1" spans="1:7" ht="20.25" customHeight="1" x14ac:dyDescent="0.25">
      <c r="A1" s="256" t="s">
        <v>0</v>
      </c>
      <c r="B1" s="256"/>
      <c r="C1" s="256"/>
      <c r="D1" s="256"/>
      <c r="E1" s="256"/>
      <c r="F1" s="256"/>
      <c r="G1" s="256"/>
    </row>
    <row r="3" spans="1:7" ht="21.75" customHeight="1" x14ac:dyDescent="0.25">
      <c r="A3" s="216" t="s">
        <v>248</v>
      </c>
      <c r="B3" s="216"/>
      <c r="C3" s="216"/>
      <c r="D3" s="216"/>
      <c r="E3" s="216"/>
      <c r="F3" s="216"/>
      <c r="G3" s="216"/>
    </row>
    <row r="4" spans="1:7" ht="6" customHeight="1" x14ac:dyDescent="0.25"/>
    <row r="5" spans="1:7" ht="15" customHeight="1" x14ac:dyDescent="0.25">
      <c r="A5" s="2" t="s">
        <v>2</v>
      </c>
    </row>
    <row r="6" spans="1:7" ht="33.75" customHeight="1" x14ac:dyDescent="0.25">
      <c r="A6" s="217" t="s">
        <v>250</v>
      </c>
      <c r="B6" s="217"/>
      <c r="C6" s="217"/>
      <c r="D6" s="217"/>
      <c r="E6" s="217"/>
      <c r="F6" s="217"/>
      <c r="G6" s="217"/>
    </row>
    <row r="7" spans="1:7" ht="6" customHeight="1" x14ac:dyDescent="0.25"/>
    <row r="8" spans="1:7" ht="15" customHeight="1" x14ac:dyDescent="0.25">
      <c r="A8" s="2" t="s">
        <v>4</v>
      </c>
    </row>
    <row r="9" spans="1:7" ht="35.25" customHeight="1" x14ac:dyDescent="0.25">
      <c r="A9" s="218" t="s">
        <v>5</v>
      </c>
      <c r="B9" s="218"/>
      <c r="C9" s="218"/>
      <c r="D9" s="218"/>
      <c r="E9" s="218"/>
      <c r="F9" s="218"/>
      <c r="G9" s="218"/>
    </row>
    <row r="10" spans="1:7" ht="10.5" customHeight="1" x14ac:dyDescent="0.25"/>
    <row r="11" spans="1:7" ht="61.5" customHeight="1" x14ac:dyDescent="0.25">
      <c r="A11" s="3" t="s">
        <v>6</v>
      </c>
      <c r="B11" s="3" t="s">
        <v>7</v>
      </c>
      <c r="C11" s="3" t="s">
        <v>8</v>
      </c>
      <c r="D11" s="3" t="s">
        <v>9</v>
      </c>
      <c r="E11" s="195" t="s">
        <v>252</v>
      </c>
      <c r="F11" s="4" t="s">
        <v>253</v>
      </c>
      <c r="G11" s="4" t="s">
        <v>254</v>
      </c>
    </row>
    <row r="12" spans="1:7" ht="36.75" customHeight="1" x14ac:dyDescent="0.25">
      <c r="A12" s="3">
        <v>1</v>
      </c>
      <c r="B12" s="3" t="s">
        <v>249</v>
      </c>
      <c r="C12" s="3" t="s">
        <v>15</v>
      </c>
      <c r="D12" s="3">
        <v>50</v>
      </c>
      <c r="E12" s="200">
        <v>218</v>
      </c>
      <c r="F12" s="6">
        <v>268.39999999999998</v>
      </c>
      <c r="G12" s="6">
        <v>350</v>
      </c>
    </row>
    <row r="13" spans="1:7" ht="25.5" customHeight="1" x14ac:dyDescent="0.25">
      <c r="A13" s="219" t="s">
        <v>16</v>
      </c>
      <c r="B13" s="220"/>
      <c r="C13" s="220"/>
      <c r="D13" s="221"/>
      <c r="E13" s="196">
        <f>E12*D12</f>
        <v>10900</v>
      </c>
      <c r="F13" s="10">
        <f>F12*D12</f>
        <v>13419.999999999998</v>
      </c>
      <c r="G13" s="10">
        <f>G12*D12</f>
        <v>17500</v>
      </c>
    </row>
    <row r="14" spans="1:7" ht="15" customHeight="1" x14ac:dyDescent="0.25">
      <c r="A14" s="264" t="s">
        <v>255</v>
      </c>
      <c r="B14" s="264"/>
      <c r="C14" s="264"/>
      <c r="D14" s="264"/>
      <c r="E14" s="264"/>
      <c r="F14" s="264"/>
      <c r="G14" s="264"/>
    </row>
    <row r="15" spans="1:7" ht="25.5" customHeight="1" x14ac:dyDescent="0.25">
      <c r="A15" s="218" t="s">
        <v>251</v>
      </c>
      <c r="B15" s="218"/>
      <c r="C15" s="218"/>
      <c r="D15" s="218"/>
      <c r="E15" s="218"/>
      <c r="F15" s="218"/>
      <c r="G15" s="218"/>
    </row>
    <row r="16" spans="1:7" ht="23.25" customHeight="1" x14ac:dyDescent="0.25">
      <c r="A16" s="216"/>
      <c r="B16" s="216"/>
      <c r="C16" s="216"/>
      <c r="D16" s="216"/>
      <c r="E16" s="216"/>
      <c r="F16" s="216"/>
      <c r="G16" s="216"/>
    </row>
    <row r="17" spans="1:7" s="18" customFormat="1" ht="18.75" customHeight="1" x14ac:dyDescent="0.25">
      <c r="A17" s="209"/>
      <c r="B17" s="198" t="s">
        <v>18</v>
      </c>
      <c r="C17" s="209"/>
      <c r="D17" s="209"/>
      <c r="E17" s="209"/>
      <c r="F17" s="209"/>
      <c r="G17" s="209"/>
    </row>
    <row r="18" spans="1:7" ht="32.25" customHeight="1" x14ac:dyDescent="0.25">
      <c r="B18" s="12" t="s">
        <v>19</v>
      </c>
      <c r="C18" s="12"/>
      <c r="E18" s="8"/>
      <c r="F18" s="8"/>
      <c r="G18" s="8"/>
    </row>
    <row r="19" spans="1:7" ht="21" customHeight="1" x14ac:dyDescent="0.25">
      <c r="B19" s="25" t="s">
        <v>36</v>
      </c>
      <c r="F19" s="191"/>
    </row>
    <row r="20" spans="1:7" ht="15" customHeight="1" x14ac:dyDescent="0.25">
      <c r="B20" s="25"/>
    </row>
    <row r="21" spans="1:7" ht="30" customHeight="1" x14ac:dyDescent="0.25">
      <c r="B21" s="12" t="s">
        <v>21</v>
      </c>
      <c r="C21" s="12"/>
    </row>
    <row r="22" spans="1:7" ht="21.75" customHeight="1" x14ac:dyDescent="0.25">
      <c r="B22" s="25" t="s">
        <v>22</v>
      </c>
    </row>
    <row r="23" spans="1:7" ht="28.5" customHeight="1" x14ac:dyDescent="0.25"/>
    <row r="24" spans="1:7" x14ac:dyDescent="0.25">
      <c r="B24" s="199" t="s">
        <v>35</v>
      </c>
      <c r="C24" s="26"/>
    </row>
    <row r="25" spans="1:7" ht="48.75" customHeight="1" x14ac:dyDescent="0.25">
      <c r="B25" s="12" t="s">
        <v>157</v>
      </c>
      <c r="C25" s="12"/>
    </row>
    <row r="26" spans="1:7" ht="19.5" customHeight="1" x14ac:dyDescent="0.25">
      <c r="B26" s="25" t="s">
        <v>156</v>
      </c>
    </row>
    <row r="27" spans="1:7" ht="17.25" customHeight="1" x14ac:dyDescent="0.25"/>
    <row r="28" spans="1:7" x14ac:dyDescent="0.25">
      <c r="B28" s="262" t="s">
        <v>25</v>
      </c>
      <c r="C28" s="263"/>
      <c r="G28" s="49" t="s">
        <v>24</v>
      </c>
    </row>
    <row r="29" spans="1:7" ht="19.5" customHeight="1" x14ac:dyDescent="0.25">
      <c r="B29" s="263"/>
      <c r="C29" s="263"/>
      <c r="G29" s="36">
        <f ca="1">TODAY()</f>
        <v>46188</v>
      </c>
    </row>
    <row r="30" spans="1:7" ht="22.5" customHeight="1" x14ac:dyDescent="0.25">
      <c r="B30" s="62" t="s">
        <v>91</v>
      </c>
      <c r="G30" s="38" t="s">
        <v>26</v>
      </c>
    </row>
  </sheetData>
  <mergeCells count="9">
    <mergeCell ref="A15:G15"/>
    <mergeCell ref="A16:G16"/>
    <mergeCell ref="B28:C29"/>
    <mergeCell ref="A1:G1"/>
    <mergeCell ref="A3:G3"/>
    <mergeCell ref="A6:G6"/>
    <mergeCell ref="A9:G9"/>
    <mergeCell ref="A13:D13"/>
    <mergeCell ref="A14:G14"/>
  </mergeCells>
  <pageMargins left="0.7" right="0.7" top="0.75" bottom="0.75" header="0.3" footer="0.3"/>
  <pageSetup paperSize="9" scale="6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zoomScale="80" zoomScaleNormal="80" workbookViewId="0">
      <selection activeCell="Q15" sqref="Q15"/>
    </sheetView>
  </sheetViews>
  <sheetFormatPr defaultRowHeight="15.75" x14ac:dyDescent="0.25"/>
  <cols>
    <col min="1" max="1" width="5.7109375" style="1" customWidth="1"/>
    <col min="2" max="2" width="66.28515625" style="1" customWidth="1"/>
    <col min="3" max="3" width="7.85546875" style="1" customWidth="1"/>
    <col min="4" max="4" width="9.28515625" style="1" customWidth="1"/>
    <col min="5" max="5" width="44.140625" style="1" customWidth="1"/>
    <col min="6" max="7" width="42.5703125" style="1" customWidth="1"/>
    <col min="8" max="194" width="9.140625" style="1"/>
    <col min="195" max="195" width="3.85546875" style="1" customWidth="1"/>
    <col min="196" max="196" width="19.85546875" style="1" customWidth="1"/>
    <col min="197" max="197" width="6.5703125" style="1" customWidth="1"/>
    <col min="198" max="198" width="7.5703125" style="1" bestFit="1" customWidth="1"/>
    <col min="199" max="203" width="13.28515625" style="1" customWidth="1"/>
    <col min="204" max="204" width="14.5703125" style="1" customWidth="1"/>
    <col min="205" max="205" width="14.85546875" style="1" customWidth="1"/>
    <col min="206" max="206" width="13.7109375" style="1" bestFit="1" customWidth="1"/>
    <col min="207" max="207" width="15.7109375" style="1" bestFit="1" customWidth="1"/>
    <col min="208" max="208" width="10.5703125" style="1" customWidth="1"/>
    <col min="209" max="209" width="8" style="1" customWidth="1"/>
    <col min="210" max="446" width="9.140625" style="1"/>
    <col min="447" max="447" width="3.85546875" style="1" customWidth="1"/>
    <col min="448" max="448" width="19.85546875" style="1" customWidth="1"/>
    <col min="449" max="449" width="6.5703125" style="1" customWidth="1"/>
    <col min="450" max="450" width="7.5703125" style="1" bestFit="1" customWidth="1"/>
    <col min="451" max="455" width="13.28515625" style="1" customWidth="1"/>
    <col min="456" max="456" width="14.5703125" style="1" customWidth="1"/>
    <col min="457" max="457" width="14.85546875" style="1" customWidth="1"/>
    <col min="458" max="458" width="13.7109375" style="1" bestFit="1" customWidth="1"/>
    <col min="459" max="459" width="15.7109375" style="1" bestFit="1" customWidth="1"/>
    <col min="460" max="460" width="10.5703125" style="1" customWidth="1"/>
    <col min="461" max="461" width="8" style="1" customWidth="1"/>
    <col min="462" max="702" width="9.140625" style="1"/>
    <col min="703" max="703" width="3.85546875" style="1" customWidth="1"/>
    <col min="704" max="704" width="19.85546875" style="1" customWidth="1"/>
    <col min="705" max="705" width="6.5703125" style="1" customWidth="1"/>
    <col min="706" max="706" width="7.5703125" style="1" bestFit="1" customWidth="1"/>
    <col min="707" max="711" width="13.28515625" style="1" customWidth="1"/>
    <col min="712" max="712" width="14.5703125" style="1" customWidth="1"/>
    <col min="713" max="713" width="14.85546875" style="1" customWidth="1"/>
    <col min="714" max="714" width="13.7109375" style="1" bestFit="1" customWidth="1"/>
    <col min="715" max="715" width="15.7109375" style="1" bestFit="1" customWidth="1"/>
    <col min="716" max="716" width="10.5703125" style="1" customWidth="1"/>
    <col min="717" max="717" width="8" style="1" customWidth="1"/>
    <col min="718" max="958" width="9.140625" style="1"/>
    <col min="959" max="959" width="3.85546875" style="1" customWidth="1"/>
    <col min="960" max="960" width="19.85546875" style="1" customWidth="1"/>
    <col min="961" max="961" width="6.5703125" style="1" customWidth="1"/>
    <col min="962" max="962" width="7.5703125" style="1" bestFit="1" customWidth="1"/>
    <col min="963" max="967" width="13.28515625" style="1" customWidth="1"/>
    <col min="968" max="968" width="14.5703125" style="1" customWidth="1"/>
    <col min="969" max="969" width="14.85546875" style="1" customWidth="1"/>
    <col min="970" max="970" width="13.7109375" style="1" bestFit="1" customWidth="1"/>
    <col min="971" max="971" width="15.7109375" style="1" bestFit="1" customWidth="1"/>
    <col min="972" max="972" width="10.5703125" style="1" customWidth="1"/>
    <col min="973" max="973" width="8" style="1" customWidth="1"/>
    <col min="974" max="1214" width="9.140625" style="1"/>
    <col min="1215" max="1215" width="3.85546875" style="1" customWidth="1"/>
    <col min="1216" max="1216" width="19.85546875" style="1" customWidth="1"/>
    <col min="1217" max="1217" width="6.5703125" style="1" customWidth="1"/>
    <col min="1218" max="1218" width="7.5703125" style="1" bestFit="1" customWidth="1"/>
    <col min="1219" max="1223" width="13.28515625" style="1" customWidth="1"/>
    <col min="1224" max="1224" width="14.5703125" style="1" customWidth="1"/>
    <col min="1225" max="1225" width="14.85546875" style="1" customWidth="1"/>
    <col min="1226" max="1226" width="13.7109375" style="1" bestFit="1" customWidth="1"/>
    <col min="1227" max="1227" width="15.7109375" style="1" bestFit="1" customWidth="1"/>
    <col min="1228" max="1228" width="10.5703125" style="1" customWidth="1"/>
    <col min="1229" max="1229" width="8" style="1" customWidth="1"/>
    <col min="1230" max="1470" width="9.140625" style="1"/>
    <col min="1471" max="1471" width="3.85546875" style="1" customWidth="1"/>
    <col min="1472" max="1472" width="19.85546875" style="1" customWidth="1"/>
    <col min="1473" max="1473" width="6.5703125" style="1" customWidth="1"/>
    <col min="1474" max="1474" width="7.5703125" style="1" bestFit="1" customWidth="1"/>
    <col min="1475" max="1479" width="13.28515625" style="1" customWidth="1"/>
    <col min="1480" max="1480" width="14.5703125" style="1" customWidth="1"/>
    <col min="1481" max="1481" width="14.85546875" style="1" customWidth="1"/>
    <col min="1482" max="1482" width="13.7109375" style="1" bestFit="1" customWidth="1"/>
    <col min="1483" max="1483" width="15.7109375" style="1" bestFit="1" customWidth="1"/>
    <col min="1484" max="1484" width="10.5703125" style="1" customWidth="1"/>
    <col min="1485" max="1485" width="8" style="1" customWidth="1"/>
    <col min="1486" max="1726" width="9.140625" style="1"/>
    <col min="1727" max="1727" width="3.85546875" style="1" customWidth="1"/>
    <col min="1728" max="1728" width="19.85546875" style="1" customWidth="1"/>
    <col min="1729" max="1729" width="6.5703125" style="1" customWidth="1"/>
    <col min="1730" max="1730" width="7.5703125" style="1" bestFit="1" customWidth="1"/>
    <col min="1731" max="1735" width="13.28515625" style="1" customWidth="1"/>
    <col min="1736" max="1736" width="14.5703125" style="1" customWidth="1"/>
    <col min="1737" max="1737" width="14.85546875" style="1" customWidth="1"/>
    <col min="1738" max="1738" width="13.7109375" style="1" bestFit="1" customWidth="1"/>
    <col min="1739" max="1739" width="15.7109375" style="1" bestFit="1" customWidth="1"/>
    <col min="1740" max="1740" width="10.5703125" style="1" customWidth="1"/>
    <col min="1741" max="1741" width="8" style="1" customWidth="1"/>
    <col min="1742" max="1982" width="9.140625" style="1"/>
    <col min="1983" max="1983" width="3.85546875" style="1" customWidth="1"/>
    <col min="1984" max="1984" width="19.85546875" style="1" customWidth="1"/>
    <col min="1985" max="1985" width="6.5703125" style="1" customWidth="1"/>
    <col min="1986" max="1986" width="7.5703125" style="1" bestFit="1" customWidth="1"/>
    <col min="1987" max="1991" width="13.28515625" style="1" customWidth="1"/>
    <col min="1992" max="1992" width="14.5703125" style="1" customWidth="1"/>
    <col min="1993" max="1993" width="14.85546875" style="1" customWidth="1"/>
    <col min="1994" max="1994" width="13.7109375" style="1" bestFit="1" customWidth="1"/>
    <col min="1995" max="1995" width="15.7109375" style="1" bestFit="1" customWidth="1"/>
    <col min="1996" max="1996" width="10.5703125" style="1" customWidth="1"/>
    <col min="1997" max="1997" width="8" style="1" customWidth="1"/>
    <col min="1998" max="2238" width="9.140625" style="1"/>
    <col min="2239" max="2239" width="3.85546875" style="1" customWidth="1"/>
    <col min="2240" max="2240" width="19.85546875" style="1" customWidth="1"/>
    <col min="2241" max="2241" width="6.5703125" style="1" customWidth="1"/>
    <col min="2242" max="2242" width="7.5703125" style="1" bestFit="1" customWidth="1"/>
    <col min="2243" max="2247" width="13.28515625" style="1" customWidth="1"/>
    <col min="2248" max="2248" width="14.5703125" style="1" customWidth="1"/>
    <col min="2249" max="2249" width="14.85546875" style="1" customWidth="1"/>
    <col min="2250" max="2250" width="13.7109375" style="1" bestFit="1" customWidth="1"/>
    <col min="2251" max="2251" width="15.7109375" style="1" bestFit="1" customWidth="1"/>
    <col min="2252" max="2252" width="10.5703125" style="1" customWidth="1"/>
    <col min="2253" max="2253" width="8" style="1" customWidth="1"/>
    <col min="2254" max="2494" width="9.140625" style="1"/>
    <col min="2495" max="2495" width="3.85546875" style="1" customWidth="1"/>
    <col min="2496" max="2496" width="19.85546875" style="1" customWidth="1"/>
    <col min="2497" max="2497" width="6.5703125" style="1" customWidth="1"/>
    <col min="2498" max="2498" width="7.5703125" style="1" bestFit="1" customWidth="1"/>
    <col min="2499" max="2503" width="13.28515625" style="1" customWidth="1"/>
    <col min="2504" max="2504" width="14.5703125" style="1" customWidth="1"/>
    <col min="2505" max="2505" width="14.85546875" style="1" customWidth="1"/>
    <col min="2506" max="2506" width="13.7109375" style="1" bestFit="1" customWidth="1"/>
    <col min="2507" max="2507" width="15.7109375" style="1" bestFit="1" customWidth="1"/>
    <col min="2508" max="2508" width="10.5703125" style="1" customWidth="1"/>
    <col min="2509" max="2509" width="8" style="1" customWidth="1"/>
    <col min="2510" max="2750" width="9.140625" style="1"/>
    <col min="2751" max="2751" width="3.85546875" style="1" customWidth="1"/>
    <col min="2752" max="2752" width="19.85546875" style="1" customWidth="1"/>
    <col min="2753" max="2753" width="6.5703125" style="1" customWidth="1"/>
    <col min="2754" max="2754" width="7.5703125" style="1" bestFit="1" customWidth="1"/>
    <col min="2755" max="2759" width="13.28515625" style="1" customWidth="1"/>
    <col min="2760" max="2760" width="14.5703125" style="1" customWidth="1"/>
    <col min="2761" max="2761" width="14.85546875" style="1" customWidth="1"/>
    <col min="2762" max="2762" width="13.7109375" style="1" bestFit="1" customWidth="1"/>
    <col min="2763" max="2763" width="15.7109375" style="1" bestFit="1" customWidth="1"/>
    <col min="2764" max="2764" width="10.5703125" style="1" customWidth="1"/>
    <col min="2765" max="2765" width="8" style="1" customWidth="1"/>
    <col min="2766" max="3006" width="9.140625" style="1"/>
    <col min="3007" max="3007" width="3.85546875" style="1" customWidth="1"/>
    <col min="3008" max="3008" width="19.85546875" style="1" customWidth="1"/>
    <col min="3009" max="3009" width="6.5703125" style="1" customWidth="1"/>
    <col min="3010" max="3010" width="7.5703125" style="1" bestFit="1" customWidth="1"/>
    <col min="3011" max="3015" width="13.28515625" style="1" customWidth="1"/>
    <col min="3016" max="3016" width="14.5703125" style="1" customWidth="1"/>
    <col min="3017" max="3017" width="14.85546875" style="1" customWidth="1"/>
    <col min="3018" max="3018" width="13.7109375" style="1" bestFit="1" customWidth="1"/>
    <col min="3019" max="3019" width="15.7109375" style="1" bestFit="1" customWidth="1"/>
    <col min="3020" max="3020" width="10.5703125" style="1" customWidth="1"/>
    <col min="3021" max="3021" width="8" style="1" customWidth="1"/>
    <col min="3022" max="3262" width="9.140625" style="1"/>
    <col min="3263" max="3263" width="3.85546875" style="1" customWidth="1"/>
    <col min="3264" max="3264" width="19.85546875" style="1" customWidth="1"/>
    <col min="3265" max="3265" width="6.5703125" style="1" customWidth="1"/>
    <col min="3266" max="3266" width="7.5703125" style="1" bestFit="1" customWidth="1"/>
    <col min="3267" max="3271" width="13.28515625" style="1" customWidth="1"/>
    <col min="3272" max="3272" width="14.5703125" style="1" customWidth="1"/>
    <col min="3273" max="3273" width="14.85546875" style="1" customWidth="1"/>
    <col min="3274" max="3274" width="13.7109375" style="1" bestFit="1" customWidth="1"/>
    <col min="3275" max="3275" width="15.7109375" style="1" bestFit="1" customWidth="1"/>
    <col min="3276" max="3276" width="10.5703125" style="1" customWidth="1"/>
    <col min="3277" max="3277" width="8" style="1" customWidth="1"/>
    <col min="3278" max="3518" width="9.140625" style="1"/>
    <col min="3519" max="3519" width="3.85546875" style="1" customWidth="1"/>
    <col min="3520" max="3520" width="19.85546875" style="1" customWidth="1"/>
    <col min="3521" max="3521" width="6.5703125" style="1" customWidth="1"/>
    <col min="3522" max="3522" width="7.5703125" style="1" bestFit="1" customWidth="1"/>
    <col min="3523" max="3527" width="13.28515625" style="1" customWidth="1"/>
    <col min="3528" max="3528" width="14.5703125" style="1" customWidth="1"/>
    <col min="3529" max="3529" width="14.85546875" style="1" customWidth="1"/>
    <col min="3530" max="3530" width="13.7109375" style="1" bestFit="1" customWidth="1"/>
    <col min="3531" max="3531" width="15.7109375" style="1" bestFit="1" customWidth="1"/>
    <col min="3532" max="3532" width="10.5703125" style="1" customWidth="1"/>
    <col min="3533" max="3533" width="8" style="1" customWidth="1"/>
    <col min="3534" max="3774" width="9.140625" style="1"/>
    <col min="3775" max="3775" width="3.85546875" style="1" customWidth="1"/>
    <col min="3776" max="3776" width="19.85546875" style="1" customWidth="1"/>
    <col min="3777" max="3777" width="6.5703125" style="1" customWidth="1"/>
    <col min="3778" max="3778" width="7.5703125" style="1" bestFit="1" customWidth="1"/>
    <col min="3779" max="3783" width="13.28515625" style="1" customWidth="1"/>
    <col min="3784" max="3784" width="14.5703125" style="1" customWidth="1"/>
    <col min="3785" max="3785" width="14.85546875" style="1" customWidth="1"/>
    <col min="3786" max="3786" width="13.7109375" style="1" bestFit="1" customWidth="1"/>
    <col min="3787" max="3787" width="15.7109375" style="1" bestFit="1" customWidth="1"/>
    <col min="3788" max="3788" width="10.5703125" style="1" customWidth="1"/>
    <col min="3789" max="3789" width="8" style="1" customWidth="1"/>
    <col min="3790" max="4030" width="9.140625" style="1"/>
    <col min="4031" max="4031" width="3.85546875" style="1" customWidth="1"/>
    <col min="4032" max="4032" width="19.85546875" style="1" customWidth="1"/>
    <col min="4033" max="4033" width="6.5703125" style="1" customWidth="1"/>
    <col min="4034" max="4034" width="7.5703125" style="1" bestFit="1" customWidth="1"/>
    <col min="4035" max="4039" width="13.28515625" style="1" customWidth="1"/>
    <col min="4040" max="4040" width="14.5703125" style="1" customWidth="1"/>
    <col min="4041" max="4041" width="14.85546875" style="1" customWidth="1"/>
    <col min="4042" max="4042" width="13.7109375" style="1" bestFit="1" customWidth="1"/>
    <col min="4043" max="4043" width="15.7109375" style="1" bestFit="1" customWidth="1"/>
    <col min="4044" max="4044" width="10.5703125" style="1" customWidth="1"/>
    <col min="4045" max="4045" width="8" style="1" customWidth="1"/>
    <col min="4046" max="4286" width="9.140625" style="1"/>
    <col min="4287" max="4287" width="3.85546875" style="1" customWidth="1"/>
    <col min="4288" max="4288" width="19.85546875" style="1" customWidth="1"/>
    <col min="4289" max="4289" width="6.5703125" style="1" customWidth="1"/>
    <col min="4290" max="4290" width="7.5703125" style="1" bestFit="1" customWidth="1"/>
    <col min="4291" max="4295" width="13.28515625" style="1" customWidth="1"/>
    <col min="4296" max="4296" width="14.5703125" style="1" customWidth="1"/>
    <col min="4297" max="4297" width="14.85546875" style="1" customWidth="1"/>
    <col min="4298" max="4298" width="13.7109375" style="1" bestFit="1" customWidth="1"/>
    <col min="4299" max="4299" width="15.7109375" style="1" bestFit="1" customWidth="1"/>
    <col min="4300" max="4300" width="10.5703125" style="1" customWidth="1"/>
    <col min="4301" max="4301" width="8" style="1" customWidth="1"/>
    <col min="4302" max="4542" width="9.140625" style="1"/>
    <col min="4543" max="4543" width="3.85546875" style="1" customWidth="1"/>
    <col min="4544" max="4544" width="19.85546875" style="1" customWidth="1"/>
    <col min="4545" max="4545" width="6.5703125" style="1" customWidth="1"/>
    <col min="4546" max="4546" width="7.5703125" style="1" bestFit="1" customWidth="1"/>
    <col min="4547" max="4551" width="13.28515625" style="1" customWidth="1"/>
    <col min="4552" max="4552" width="14.5703125" style="1" customWidth="1"/>
    <col min="4553" max="4553" width="14.85546875" style="1" customWidth="1"/>
    <col min="4554" max="4554" width="13.7109375" style="1" bestFit="1" customWidth="1"/>
    <col min="4555" max="4555" width="15.7109375" style="1" bestFit="1" customWidth="1"/>
    <col min="4556" max="4556" width="10.5703125" style="1" customWidth="1"/>
    <col min="4557" max="4557" width="8" style="1" customWidth="1"/>
    <col min="4558" max="4798" width="9.140625" style="1"/>
    <col min="4799" max="4799" width="3.85546875" style="1" customWidth="1"/>
    <col min="4800" max="4800" width="19.85546875" style="1" customWidth="1"/>
    <col min="4801" max="4801" width="6.5703125" style="1" customWidth="1"/>
    <col min="4802" max="4802" width="7.5703125" style="1" bestFit="1" customWidth="1"/>
    <col min="4803" max="4807" width="13.28515625" style="1" customWidth="1"/>
    <col min="4808" max="4808" width="14.5703125" style="1" customWidth="1"/>
    <col min="4809" max="4809" width="14.85546875" style="1" customWidth="1"/>
    <col min="4810" max="4810" width="13.7109375" style="1" bestFit="1" customWidth="1"/>
    <col min="4811" max="4811" width="15.7109375" style="1" bestFit="1" customWidth="1"/>
    <col min="4812" max="4812" width="10.5703125" style="1" customWidth="1"/>
    <col min="4813" max="4813" width="8" style="1" customWidth="1"/>
    <col min="4814" max="5054" width="9.140625" style="1"/>
    <col min="5055" max="5055" width="3.85546875" style="1" customWidth="1"/>
    <col min="5056" max="5056" width="19.85546875" style="1" customWidth="1"/>
    <col min="5057" max="5057" width="6.5703125" style="1" customWidth="1"/>
    <col min="5058" max="5058" width="7.5703125" style="1" bestFit="1" customWidth="1"/>
    <col min="5059" max="5063" width="13.28515625" style="1" customWidth="1"/>
    <col min="5064" max="5064" width="14.5703125" style="1" customWidth="1"/>
    <col min="5065" max="5065" width="14.85546875" style="1" customWidth="1"/>
    <col min="5066" max="5066" width="13.7109375" style="1" bestFit="1" customWidth="1"/>
    <col min="5067" max="5067" width="15.7109375" style="1" bestFit="1" customWidth="1"/>
    <col min="5068" max="5068" width="10.5703125" style="1" customWidth="1"/>
    <col min="5069" max="5069" width="8" style="1" customWidth="1"/>
    <col min="5070" max="5310" width="9.140625" style="1"/>
    <col min="5311" max="5311" width="3.85546875" style="1" customWidth="1"/>
    <col min="5312" max="5312" width="19.85546875" style="1" customWidth="1"/>
    <col min="5313" max="5313" width="6.5703125" style="1" customWidth="1"/>
    <col min="5314" max="5314" width="7.5703125" style="1" bestFit="1" customWidth="1"/>
    <col min="5315" max="5319" width="13.28515625" style="1" customWidth="1"/>
    <col min="5320" max="5320" width="14.5703125" style="1" customWidth="1"/>
    <col min="5321" max="5321" width="14.85546875" style="1" customWidth="1"/>
    <col min="5322" max="5322" width="13.7109375" style="1" bestFit="1" customWidth="1"/>
    <col min="5323" max="5323" width="15.7109375" style="1" bestFit="1" customWidth="1"/>
    <col min="5324" max="5324" width="10.5703125" style="1" customWidth="1"/>
    <col min="5325" max="5325" width="8" style="1" customWidth="1"/>
    <col min="5326" max="5566" width="9.140625" style="1"/>
    <col min="5567" max="5567" width="3.85546875" style="1" customWidth="1"/>
    <col min="5568" max="5568" width="19.85546875" style="1" customWidth="1"/>
    <col min="5569" max="5569" width="6.5703125" style="1" customWidth="1"/>
    <col min="5570" max="5570" width="7.5703125" style="1" bestFit="1" customWidth="1"/>
    <col min="5571" max="5575" width="13.28515625" style="1" customWidth="1"/>
    <col min="5576" max="5576" width="14.5703125" style="1" customWidth="1"/>
    <col min="5577" max="5577" width="14.85546875" style="1" customWidth="1"/>
    <col min="5578" max="5578" width="13.7109375" style="1" bestFit="1" customWidth="1"/>
    <col min="5579" max="5579" width="15.7109375" style="1" bestFit="1" customWidth="1"/>
    <col min="5580" max="5580" width="10.5703125" style="1" customWidth="1"/>
    <col min="5581" max="5581" width="8" style="1" customWidth="1"/>
    <col min="5582" max="5822" width="9.140625" style="1"/>
    <col min="5823" max="5823" width="3.85546875" style="1" customWidth="1"/>
    <col min="5824" max="5824" width="19.85546875" style="1" customWidth="1"/>
    <col min="5825" max="5825" width="6.5703125" style="1" customWidth="1"/>
    <col min="5826" max="5826" width="7.5703125" style="1" bestFit="1" customWidth="1"/>
    <col min="5827" max="5831" width="13.28515625" style="1" customWidth="1"/>
    <col min="5832" max="5832" width="14.5703125" style="1" customWidth="1"/>
    <col min="5833" max="5833" width="14.85546875" style="1" customWidth="1"/>
    <col min="5834" max="5834" width="13.7109375" style="1" bestFit="1" customWidth="1"/>
    <col min="5835" max="5835" width="15.7109375" style="1" bestFit="1" customWidth="1"/>
    <col min="5836" max="5836" width="10.5703125" style="1" customWidth="1"/>
    <col min="5837" max="5837" width="8" style="1" customWidth="1"/>
    <col min="5838" max="6078" width="9.140625" style="1"/>
    <col min="6079" max="6079" width="3.85546875" style="1" customWidth="1"/>
    <col min="6080" max="6080" width="19.85546875" style="1" customWidth="1"/>
    <col min="6081" max="6081" width="6.5703125" style="1" customWidth="1"/>
    <col min="6082" max="6082" width="7.5703125" style="1" bestFit="1" customWidth="1"/>
    <col min="6083" max="6087" width="13.28515625" style="1" customWidth="1"/>
    <col min="6088" max="6088" width="14.5703125" style="1" customWidth="1"/>
    <col min="6089" max="6089" width="14.85546875" style="1" customWidth="1"/>
    <col min="6090" max="6090" width="13.7109375" style="1" bestFit="1" customWidth="1"/>
    <col min="6091" max="6091" width="15.7109375" style="1" bestFit="1" customWidth="1"/>
    <col min="6092" max="6092" width="10.5703125" style="1" customWidth="1"/>
    <col min="6093" max="6093" width="8" style="1" customWidth="1"/>
    <col min="6094" max="6334" width="9.140625" style="1"/>
    <col min="6335" max="6335" width="3.85546875" style="1" customWidth="1"/>
    <col min="6336" max="6336" width="19.85546875" style="1" customWidth="1"/>
    <col min="6337" max="6337" width="6.5703125" style="1" customWidth="1"/>
    <col min="6338" max="6338" width="7.5703125" style="1" bestFit="1" customWidth="1"/>
    <col min="6339" max="6343" width="13.28515625" style="1" customWidth="1"/>
    <col min="6344" max="6344" width="14.5703125" style="1" customWidth="1"/>
    <col min="6345" max="6345" width="14.85546875" style="1" customWidth="1"/>
    <col min="6346" max="6346" width="13.7109375" style="1" bestFit="1" customWidth="1"/>
    <col min="6347" max="6347" width="15.7109375" style="1" bestFit="1" customWidth="1"/>
    <col min="6348" max="6348" width="10.5703125" style="1" customWidth="1"/>
    <col min="6349" max="6349" width="8" style="1" customWidth="1"/>
    <col min="6350" max="6590" width="9.140625" style="1"/>
    <col min="6591" max="6591" width="3.85546875" style="1" customWidth="1"/>
    <col min="6592" max="6592" width="19.85546875" style="1" customWidth="1"/>
    <col min="6593" max="6593" width="6.5703125" style="1" customWidth="1"/>
    <col min="6594" max="6594" width="7.5703125" style="1" bestFit="1" customWidth="1"/>
    <col min="6595" max="6599" width="13.28515625" style="1" customWidth="1"/>
    <col min="6600" max="6600" width="14.5703125" style="1" customWidth="1"/>
    <col min="6601" max="6601" width="14.85546875" style="1" customWidth="1"/>
    <col min="6602" max="6602" width="13.7109375" style="1" bestFit="1" customWidth="1"/>
    <col min="6603" max="6603" width="15.7109375" style="1" bestFit="1" customWidth="1"/>
    <col min="6604" max="6604" width="10.5703125" style="1" customWidth="1"/>
    <col min="6605" max="6605" width="8" style="1" customWidth="1"/>
    <col min="6606" max="6846" width="9.140625" style="1"/>
    <col min="6847" max="6847" width="3.85546875" style="1" customWidth="1"/>
    <col min="6848" max="6848" width="19.85546875" style="1" customWidth="1"/>
    <col min="6849" max="6849" width="6.5703125" style="1" customWidth="1"/>
    <col min="6850" max="6850" width="7.5703125" style="1" bestFit="1" customWidth="1"/>
    <col min="6851" max="6855" width="13.28515625" style="1" customWidth="1"/>
    <col min="6856" max="6856" width="14.5703125" style="1" customWidth="1"/>
    <col min="6857" max="6857" width="14.85546875" style="1" customWidth="1"/>
    <col min="6858" max="6858" width="13.7109375" style="1" bestFit="1" customWidth="1"/>
    <col min="6859" max="6859" width="15.7109375" style="1" bestFit="1" customWidth="1"/>
    <col min="6860" max="6860" width="10.5703125" style="1" customWidth="1"/>
    <col min="6861" max="6861" width="8" style="1" customWidth="1"/>
    <col min="6862" max="7102" width="9.140625" style="1"/>
    <col min="7103" max="7103" width="3.85546875" style="1" customWidth="1"/>
    <col min="7104" max="7104" width="19.85546875" style="1" customWidth="1"/>
    <col min="7105" max="7105" width="6.5703125" style="1" customWidth="1"/>
    <col min="7106" max="7106" width="7.5703125" style="1" bestFit="1" customWidth="1"/>
    <col min="7107" max="7111" width="13.28515625" style="1" customWidth="1"/>
    <col min="7112" max="7112" width="14.5703125" style="1" customWidth="1"/>
    <col min="7113" max="7113" width="14.85546875" style="1" customWidth="1"/>
    <col min="7114" max="7114" width="13.7109375" style="1" bestFit="1" customWidth="1"/>
    <col min="7115" max="7115" width="15.7109375" style="1" bestFit="1" customWidth="1"/>
    <col min="7116" max="7116" width="10.5703125" style="1" customWidth="1"/>
    <col min="7117" max="7117" width="8" style="1" customWidth="1"/>
    <col min="7118" max="7358" width="9.140625" style="1"/>
    <col min="7359" max="7359" width="3.85546875" style="1" customWidth="1"/>
    <col min="7360" max="7360" width="19.85546875" style="1" customWidth="1"/>
    <col min="7361" max="7361" width="6.5703125" style="1" customWidth="1"/>
    <col min="7362" max="7362" width="7.5703125" style="1" bestFit="1" customWidth="1"/>
    <col min="7363" max="7367" width="13.28515625" style="1" customWidth="1"/>
    <col min="7368" max="7368" width="14.5703125" style="1" customWidth="1"/>
    <col min="7369" max="7369" width="14.85546875" style="1" customWidth="1"/>
    <col min="7370" max="7370" width="13.7109375" style="1" bestFit="1" customWidth="1"/>
    <col min="7371" max="7371" width="15.7109375" style="1" bestFit="1" customWidth="1"/>
    <col min="7372" max="7372" width="10.5703125" style="1" customWidth="1"/>
    <col min="7373" max="7373" width="8" style="1" customWidth="1"/>
    <col min="7374" max="7614" width="9.140625" style="1"/>
    <col min="7615" max="7615" width="3.85546875" style="1" customWidth="1"/>
    <col min="7616" max="7616" width="19.85546875" style="1" customWidth="1"/>
    <col min="7617" max="7617" width="6.5703125" style="1" customWidth="1"/>
    <col min="7618" max="7618" width="7.5703125" style="1" bestFit="1" customWidth="1"/>
    <col min="7619" max="7623" width="13.28515625" style="1" customWidth="1"/>
    <col min="7624" max="7624" width="14.5703125" style="1" customWidth="1"/>
    <col min="7625" max="7625" width="14.85546875" style="1" customWidth="1"/>
    <col min="7626" max="7626" width="13.7109375" style="1" bestFit="1" customWidth="1"/>
    <col min="7627" max="7627" width="15.7109375" style="1" bestFit="1" customWidth="1"/>
    <col min="7628" max="7628" width="10.5703125" style="1" customWidth="1"/>
    <col min="7629" max="7629" width="8" style="1" customWidth="1"/>
    <col min="7630" max="7870" width="9.140625" style="1"/>
    <col min="7871" max="7871" width="3.85546875" style="1" customWidth="1"/>
    <col min="7872" max="7872" width="19.85546875" style="1" customWidth="1"/>
    <col min="7873" max="7873" width="6.5703125" style="1" customWidth="1"/>
    <col min="7874" max="7874" width="7.5703125" style="1" bestFit="1" customWidth="1"/>
    <col min="7875" max="7879" width="13.28515625" style="1" customWidth="1"/>
    <col min="7880" max="7880" width="14.5703125" style="1" customWidth="1"/>
    <col min="7881" max="7881" width="14.85546875" style="1" customWidth="1"/>
    <col min="7882" max="7882" width="13.7109375" style="1" bestFit="1" customWidth="1"/>
    <col min="7883" max="7883" width="15.7109375" style="1" bestFit="1" customWidth="1"/>
    <col min="7884" max="7884" width="10.5703125" style="1" customWidth="1"/>
    <col min="7885" max="7885" width="8" style="1" customWidth="1"/>
    <col min="7886" max="8126" width="9.140625" style="1"/>
    <col min="8127" max="8127" width="3.85546875" style="1" customWidth="1"/>
    <col min="8128" max="8128" width="19.85546875" style="1" customWidth="1"/>
    <col min="8129" max="8129" width="6.5703125" style="1" customWidth="1"/>
    <col min="8130" max="8130" width="7.5703125" style="1" bestFit="1" customWidth="1"/>
    <col min="8131" max="8135" width="13.28515625" style="1" customWidth="1"/>
    <col min="8136" max="8136" width="14.5703125" style="1" customWidth="1"/>
    <col min="8137" max="8137" width="14.85546875" style="1" customWidth="1"/>
    <col min="8138" max="8138" width="13.7109375" style="1" bestFit="1" customWidth="1"/>
    <col min="8139" max="8139" width="15.7109375" style="1" bestFit="1" customWidth="1"/>
    <col min="8140" max="8140" width="10.5703125" style="1" customWidth="1"/>
    <col min="8141" max="8141" width="8" style="1" customWidth="1"/>
    <col min="8142" max="8382" width="9.140625" style="1"/>
    <col min="8383" max="8383" width="3.85546875" style="1" customWidth="1"/>
    <col min="8384" max="8384" width="19.85546875" style="1" customWidth="1"/>
    <col min="8385" max="8385" width="6.5703125" style="1" customWidth="1"/>
    <col min="8386" max="8386" width="7.5703125" style="1" bestFit="1" customWidth="1"/>
    <col min="8387" max="8391" width="13.28515625" style="1" customWidth="1"/>
    <col min="8392" max="8392" width="14.5703125" style="1" customWidth="1"/>
    <col min="8393" max="8393" width="14.85546875" style="1" customWidth="1"/>
    <col min="8394" max="8394" width="13.7109375" style="1" bestFit="1" customWidth="1"/>
    <col min="8395" max="8395" width="15.7109375" style="1" bestFit="1" customWidth="1"/>
    <col min="8396" max="8396" width="10.5703125" style="1" customWidth="1"/>
    <col min="8397" max="8397" width="8" style="1" customWidth="1"/>
    <col min="8398" max="8638" width="9.140625" style="1"/>
    <col min="8639" max="8639" width="3.85546875" style="1" customWidth="1"/>
    <col min="8640" max="8640" width="19.85546875" style="1" customWidth="1"/>
    <col min="8641" max="8641" width="6.5703125" style="1" customWidth="1"/>
    <col min="8642" max="8642" width="7.5703125" style="1" bestFit="1" customWidth="1"/>
    <col min="8643" max="8647" width="13.28515625" style="1" customWidth="1"/>
    <col min="8648" max="8648" width="14.5703125" style="1" customWidth="1"/>
    <col min="8649" max="8649" width="14.85546875" style="1" customWidth="1"/>
    <col min="8650" max="8650" width="13.7109375" style="1" bestFit="1" customWidth="1"/>
    <col min="8651" max="8651" width="15.7109375" style="1" bestFit="1" customWidth="1"/>
    <col min="8652" max="8652" width="10.5703125" style="1" customWidth="1"/>
    <col min="8653" max="8653" width="8" style="1" customWidth="1"/>
    <col min="8654" max="8894" width="9.140625" style="1"/>
    <col min="8895" max="8895" width="3.85546875" style="1" customWidth="1"/>
    <col min="8896" max="8896" width="19.85546875" style="1" customWidth="1"/>
    <col min="8897" max="8897" width="6.5703125" style="1" customWidth="1"/>
    <col min="8898" max="8898" width="7.5703125" style="1" bestFit="1" customWidth="1"/>
    <col min="8899" max="8903" width="13.28515625" style="1" customWidth="1"/>
    <col min="8904" max="8904" width="14.5703125" style="1" customWidth="1"/>
    <col min="8905" max="8905" width="14.85546875" style="1" customWidth="1"/>
    <col min="8906" max="8906" width="13.7109375" style="1" bestFit="1" customWidth="1"/>
    <col min="8907" max="8907" width="15.7109375" style="1" bestFit="1" customWidth="1"/>
    <col min="8908" max="8908" width="10.5703125" style="1" customWidth="1"/>
    <col min="8909" max="8909" width="8" style="1" customWidth="1"/>
    <col min="8910" max="9150" width="9.140625" style="1"/>
    <col min="9151" max="9151" width="3.85546875" style="1" customWidth="1"/>
    <col min="9152" max="9152" width="19.85546875" style="1" customWidth="1"/>
    <col min="9153" max="9153" width="6.5703125" style="1" customWidth="1"/>
    <col min="9154" max="9154" width="7.5703125" style="1" bestFit="1" customWidth="1"/>
    <col min="9155" max="9159" width="13.28515625" style="1" customWidth="1"/>
    <col min="9160" max="9160" width="14.5703125" style="1" customWidth="1"/>
    <col min="9161" max="9161" width="14.85546875" style="1" customWidth="1"/>
    <col min="9162" max="9162" width="13.7109375" style="1" bestFit="1" customWidth="1"/>
    <col min="9163" max="9163" width="15.7109375" style="1" bestFit="1" customWidth="1"/>
    <col min="9164" max="9164" width="10.5703125" style="1" customWidth="1"/>
    <col min="9165" max="9165" width="8" style="1" customWidth="1"/>
    <col min="9166" max="9406" width="9.140625" style="1"/>
    <col min="9407" max="9407" width="3.85546875" style="1" customWidth="1"/>
    <col min="9408" max="9408" width="19.85546875" style="1" customWidth="1"/>
    <col min="9409" max="9409" width="6.5703125" style="1" customWidth="1"/>
    <col min="9410" max="9410" width="7.5703125" style="1" bestFit="1" customWidth="1"/>
    <col min="9411" max="9415" width="13.28515625" style="1" customWidth="1"/>
    <col min="9416" max="9416" width="14.5703125" style="1" customWidth="1"/>
    <col min="9417" max="9417" width="14.85546875" style="1" customWidth="1"/>
    <col min="9418" max="9418" width="13.7109375" style="1" bestFit="1" customWidth="1"/>
    <col min="9419" max="9419" width="15.7109375" style="1" bestFit="1" customWidth="1"/>
    <col min="9420" max="9420" width="10.5703125" style="1" customWidth="1"/>
    <col min="9421" max="9421" width="8" style="1" customWidth="1"/>
    <col min="9422" max="9662" width="9.140625" style="1"/>
    <col min="9663" max="9663" width="3.85546875" style="1" customWidth="1"/>
    <col min="9664" max="9664" width="19.85546875" style="1" customWidth="1"/>
    <col min="9665" max="9665" width="6.5703125" style="1" customWidth="1"/>
    <col min="9666" max="9666" width="7.5703125" style="1" bestFit="1" customWidth="1"/>
    <col min="9667" max="9671" width="13.28515625" style="1" customWidth="1"/>
    <col min="9672" max="9672" width="14.5703125" style="1" customWidth="1"/>
    <col min="9673" max="9673" width="14.85546875" style="1" customWidth="1"/>
    <col min="9674" max="9674" width="13.7109375" style="1" bestFit="1" customWidth="1"/>
    <col min="9675" max="9675" width="15.7109375" style="1" bestFit="1" customWidth="1"/>
    <col min="9676" max="9676" width="10.5703125" style="1" customWidth="1"/>
    <col min="9677" max="9677" width="8" style="1" customWidth="1"/>
    <col min="9678" max="9918" width="9.140625" style="1"/>
    <col min="9919" max="9919" width="3.85546875" style="1" customWidth="1"/>
    <col min="9920" max="9920" width="19.85546875" style="1" customWidth="1"/>
    <col min="9921" max="9921" width="6.5703125" style="1" customWidth="1"/>
    <col min="9922" max="9922" width="7.5703125" style="1" bestFit="1" customWidth="1"/>
    <col min="9923" max="9927" width="13.28515625" style="1" customWidth="1"/>
    <col min="9928" max="9928" width="14.5703125" style="1" customWidth="1"/>
    <col min="9929" max="9929" width="14.85546875" style="1" customWidth="1"/>
    <col min="9930" max="9930" width="13.7109375" style="1" bestFit="1" customWidth="1"/>
    <col min="9931" max="9931" width="15.7109375" style="1" bestFit="1" customWidth="1"/>
    <col min="9932" max="9932" width="10.5703125" style="1" customWidth="1"/>
    <col min="9933" max="9933" width="8" style="1" customWidth="1"/>
    <col min="9934" max="10174" width="9.140625" style="1"/>
    <col min="10175" max="10175" width="3.85546875" style="1" customWidth="1"/>
    <col min="10176" max="10176" width="19.85546875" style="1" customWidth="1"/>
    <col min="10177" max="10177" width="6.5703125" style="1" customWidth="1"/>
    <col min="10178" max="10178" width="7.5703125" style="1" bestFit="1" customWidth="1"/>
    <col min="10179" max="10183" width="13.28515625" style="1" customWidth="1"/>
    <col min="10184" max="10184" width="14.5703125" style="1" customWidth="1"/>
    <col min="10185" max="10185" width="14.85546875" style="1" customWidth="1"/>
    <col min="10186" max="10186" width="13.7109375" style="1" bestFit="1" customWidth="1"/>
    <col min="10187" max="10187" width="15.7109375" style="1" bestFit="1" customWidth="1"/>
    <col min="10188" max="10188" width="10.5703125" style="1" customWidth="1"/>
    <col min="10189" max="10189" width="8" style="1" customWidth="1"/>
    <col min="10190" max="10430" width="9.140625" style="1"/>
    <col min="10431" max="10431" width="3.85546875" style="1" customWidth="1"/>
    <col min="10432" max="10432" width="19.85546875" style="1" customWidth="1"/>
    <col min="10433" max="10433" width="6.5703125" style="1" customWidth="1"/>
    <col min="10434" max="10434" width="7.5703125" style="1" bestFit="1" customWidth="1"/>
    <col min="10435" max="10439" width="13.28515625" style="1" customWidth="1"/>
    <col min="10440" max="10440" width="14.5703125" style="1" customWidth="1"/>
    <col min="10441" max="10441" width="14.85546875" style="1" customWidth="1"/>
    <col min="10442" max="10442" width="13.7109375" style="1" bestFit="1" customWidth="1"/>
    <col min="10443" max="10443" width="15.7109375" style="1" bestFit="1" customWidth="1"/>
    <col min="10444" max="10444" width="10.5703125" style="1" customWidth="1"/>
    <col min="10445" max="10445" width="8" style="1" customWidth="1"/>
    <col min="10446" max="10686" width="9.140625" style="1"/>
    <col min="10687" max="10687" width="3.85546875" style="1" customWidth="1"/>
    <col min="10688" max="10688" width="19.85546875" style="1" customWidth="1"/>
    <col min="10689" max="10689" width="6.5703125" style="1" customWidth="1"/>
    <col min="10690" max="10690" width="7.5703125" style="1" bestFit="1" customWidth="1"/>
    <col min="10691" max="10695" width="13.28515625" style="1" customWidth="1"/>
    <col min="10696" max="10696" width="14.5703125" style="1" customWidth="1"/>
    <col min="10697" max="10697" width="14.85546875" style="1" customWidth="1"/>
    <col min="10698" max="10698" width="13.7109375" style="1" bestFit="1" customWidth="1"/>
    <col min="10699" max="10699" width="15.7109375" style="1" bestFit="1" customWidth="1"/>
    <col min="10700" max="10700" width="10.5703125" style="1" customWidth="1"/>
    <col min="10701" max="10701" width="8" style="1" customWidth="1"/>
    <col min="10702" max="10942" width="9.140625" style="1"/>
    <col min="10943" max="10943" width="3.85546875" style="1" customWidth="1"/>
    <col min="10944" max="10944" width="19.85546875" style="1" customWidth="1"/>
    <col min="10945" max="10945" width="6.5703125" style="1" customWidth="1"/>
    <col min="10946" max="10946" width="7.5703125" style="1" bestFit="1" customWidth="1"/>
    <col min="10947" max="10951" width="13.28515625" style="1" customWidth="1"/>
    <col min="10952" max="10952" width="14.5703125" style="1" customWidth="1"/>
    <col min="10953" max="10953" width="14.85546875" style="1" customWidth="1"/>
    <col min="10954" max="10954" width="13.7109375" style="1" bestFit="1" customWidth="1"/>
    <col min="10955" max="10955" width="15.7109375" style="1" bestFit="1" customWidth="1"/>
    <col min="10956" max="10956" width="10.5703125" style="1" customWidth="1"/>
    <col min="10957" max="10957" width="8" style="1" customWidth="1"/>
    <col min="10958" max="11198" width="9.140625" style="1"/>
    <col min="11199" max="11199" width="3.85546875" style="1" customWidth="1"/>
    <col min="11200" max="11200" width="19.85546875" style="1" customWidth="1"/>
    <col min="11201" max="11201" width="6.5703125" style="1" customWidth="1"/>
    <col min="11202" max="11202" width="7.5703125" style="1" bestFit="1" customWidth="1"/>
    <col min="11203" max="11207" width="13.28515625" style="1" customWidth="1"/>
    <col min="11208" max="11208" width="14.5703125" style="1" customWidth="1"/>
    <col min="11209" max="11209" width="14.85546875" style="1" customWidth="1"/>
    <col min="11210" max="11210" width="13.7109375" style="1" bestFit="1" customWidth="1"/>
    <col min="11211" max="11211" width="15.7109375" style="1" bestFit="1" customWidth="1"/>
    <col min="11212" max="11212" width="10.5703125" style="1" customWidth="1"/>
    <col min="11213" max="11213" width="8" style="1" customWidth="1"/>
    <col min="11214" max="11454" width="9.140625" style="1"/>
    <col min="11455" max="11455" width="3.85546875" style="1" customWidth="1"/>
    <col min="11456" max="11456" width="19.85546875" style="1" customWidth="1"/>
    <col min="11457" max="11457" width="6.5703125" style="1" customWidth="1"/>
    <col min="11458" max="11458" width="7.5703125" style="1" bestFit="1" customWidth="1"/>
    <col min="11459" max="11463" width="13.28515625" style="1" customWidth="1"/>
    <col min="11464" max="11464" width="14.5703125" style="1" customWidth="1"/>
    <col min="11465" max="11465" width="14.85546875" style="1" customWidth="1"/>
    <col min="11466" max="11466" width="13.7109375" style="1" bestFit="1" customWidth="1"/>
    <col min="11467" max="11467" width="15.7109375" style="1" bestFit="1" customWidth="1"/>
    <col min="11468" max="11468" width="10.5703125" style="1" customWidth="1"/>
    <col min="11469" max="11469" width="8" style="1" customWidth="1"/>
    <col min="11470" max="11710" width="9.140625" style="1"/>
    <col min="11711" max="11711" width="3.85546875" style="1" customWidth="1"/>
    <col min="11712" max="11712" width="19.85546875" style="1" customWidth="1"/>
    <col min="11713" max="11713" width="6.5703125" style="1" customWidth="1"/>
    <col min="11714" max="11714" width="7.5703125" style="1" bestFit="1" customWidth="1"/>
    <col min="11715" max="11719" width="13.28515625" style="1" customWidth="1"/>
    <col min="11720" max="11720" width="14.5703125" style="1" customWidth="1"/>
    <col min="11721" max="11721" width="14.85546875" style="1" customWidth="1"/>
    <col min="11722" max="11722" width="13.7109375" style="1" bestFit="1" customWidth="1"/>
    <col min="11723" max="11723" width="15.7109375" style="1" bestFit="1" customWidth="1"/>
    <col min="11724" max="11724" width="10.5703125" style="1" customWidth="1"/>
    <col min="11725" max="11725" width="8" style="1" customWidth="1"/>
    <col min="11726" max="11966" width="9.140625" style="1"/>
    <col min="11967" max="11967" width="3.85546875" style="1" customWidth="1"/>
    <col min="11968" max="11968" width="19.85546875" style="1" customWidth="1"/>
    <col min="11969" max="11969" width="6.5703125" style="1" customWidth="1"/>
    <col min="11970" max="11970" width="7.5703125" style="1" bestFit="1" customWidth="1"/>
    <col min="11971" max="11975" width="13.28515625" style="1" customWidth="1"/>
    <col min="11976" max="11976" width="14.5703125" style="1" customWidth="1"/>
    <col min="11977" max="11977" width="14.85546875" style="1" customWidth="1"/>
    <col min="11978" max="11978" width="13.7109375" style="1" bestFit="1" customWidth="1"/>
    <col min="11979" max="11979" width="15.7109375" style="1" bestFit="1" customWidth="1"/>
    <col min="11980" max="11980" width="10.5703125" style="1" customWidth="1"/>
    <col min="11981" max="11981" width="8" style="1" customWidth="1"/>
    <col min="11982" max="12222" width="9.140625" style="1"/>
    <col min="12223" max="12223" width="3.85546875" style="1" customWidth="1"/>
    <col min="12224" max="12224" width="19.85546875" style="1" customWidth="1"/>
    <col min="12225" max="12225" width="6.5703125" style="1" customWidth="1"/>
    <col min="12226" max="12226" width="7.5703125" style="1" bestFit="1" customWidth="1"/>
    <col min="12227" max="12231" width="13.28515625" style="1" customWidth="1"/>
    <col min="12232" max="12232" width="14.5703125" style="1" customWidth="1"/>
    <col min="12233" max="12233" width="14.85546875" style="1" customWidth="1"/>
    <col min="12234" max="12234" width="13.7109375" style="1" bestFit="1" customWidth="1"/>
    <col min="12235" max="12235" width="15.7109375" style="1" bestFit="1" customWidth="1"/>
    <col min="12236" max="12236" width="10.5703125" style="1" customWidth="1"/>
    <col min="12237" max="12237" width="8" style="1" customWidth="1"/>
    <col min="12238" max="12478" width="9.140625" style="1"/>
    <col min="12479" max="12479" width="3.85546875" style="1" customWidth="1"/>
    <col min="12480" max="12480" width="19.85546875" style="1" customWidth="1"/>
    <col min="12481" max="12481" width="6.5703125" style="1" customWidth="1"/>
    <col min="12482" max="12482" width="7.5703125" style="1" bestFit="1" customWidth="1"/>
    <col min="12483" max="12487" width="13.28515625" style="1" customWidth="1"/>
    <col min="12488" max="12488" width="14.5703125" style="1" customWidth="1"/>
    <col min="12489" max="12489" width="14.85546875" style="1" customWidth="1"/>
    <col min="12490" max="12490" width="13.7109375" style="1" bestFit="1" customWidth="1"/>
    <col min="12491" max="12491" width="15.7109375" style="1" bestFit="1" customWidth="1"/>
    <col min="12492" max="12492" width="10.5703125" style="1" customWidth="1"/>
    <col min="12493" max="12493" width="8" style="1" customWidth="1"/>
    <col min="12494" max="12734" width="9.140625" style="1"/>
    <col min="12735" max="12735" width="3.85546875" style="1" customWidth="1"/>
    <col min="12736" max="12736" width="19.85546875" style="1" customWidth="1"/>
    <col min="12737" max="12737" width="6.5703125" style="1" customWidth="1"/>
    <col min="12738" max="12738" width="7.5703125" style="1" bestFit="1" customWidth="1"/>
    <col min="12739" max="12743" width="13.28515625" style="1" customWidth="1"/>
    <col min="12744" max="12744" width="14.5703125" style="1" customWidth="1"/>
    <col min="12745" max="12745" width="14.85546875" style="1" customWidth="1"/>
    <col min="12746" max="12746" width="13.7109375" style="1" bestFit="1" customWidth="1"/>
    <col min="12747" max="12747" width="15.7109375" style="1" bestFit="1" customWidth="1"/>
    <col min="12748" max="12748" width="10.5703125" style="1" customWidth="1"/>
    <col min="12749" max="12749" width="8" style="1" customWidth="1"/>
    <col min="12750" max="12990" width="9.140625" style="1"/>
    <col min="12991" max="12991" width="3.85546875" style="1" customWidth="1"/>
    <col min="12992" max="12992" width="19.85546875" style="1" customWidth="1"/>
    <col min="12993" max="12993" width="6.5703125" style="1" customWidth="1"/>
    <col min="12994" max="12994" width="7.5703125" style="1" bestFit="1" customWidth="1"/>
    <col min="12995" max="12999" width="13.28515625" style="1" customWidth="1"/>
    <col min="13000" max="13000" width="14.5703125" style="1" customWidth="1"/>
    <col min="13001" max="13001" width="14.85546875" style="1" customWidth="1"/>
    <col min="13002" max="13002" width="13.7109375" style="1" bestFit="1" customWidth="1"/>
    <col min="13003" max="13003" width="15.7109375" style="1" bestFit="1" customWidth="1"/>
    <col min="13004" max="13004" width="10.5703125" style="1" customWidth="1"/>
    <col min="13005" max="13005" width="8" style="1" customWidth="1"/>
    <col min="13006" max="13246" width="9.140625" style="1"/>
    <col min="13247" max="13247" width="3.85546875" style="1" customWidth="1"/>
    <col min="13248" max="13248" width="19.85546875" style="1" customWidth="1"/>
    <col min="13249" max="13249" width="6.5703125" style="1" customWidth="1"/>
    <col min="13250" max="13250" width="7.5703125" style="1" bestFit="1" customWidth="1"/>
    <col min="13251" max="13255" width="13.28515625" style="1" customWidth="1"/>
    <col min="13256" max="13256" width="14.5703125" style="1" customWidth="1"/>
    <col min="13257" max="13257" width="14.85546875" style="1" customWidth="1"/>
    <col min="13258" max="13258" width="13.7109375" style="1" bestFit="1" customWidth="1"/>
    <col min="13259" max="13259" width="15.7109375" style="1" bestFit="1" customWidth="1"/>
    <col min="13260" max="13260" width="10.5703125" style="1" customWidth="1"/>
    <col min="13261" max="13261" width="8" style="1" customWidth="1"/>
    <col min="13262" max="13502" width="9.140625" style="1"/>
    <col min="13503" max="13503" width="3.85546875" style="1" customWidth="1"/>
    <col min="13504" max="13504" width="19.85546875" style="1" customWidth="1"/>
    <col min="13505" max="13505" width="6.5703125" style="1" customWidth="1"/>
    <col min="13506" max="13506" width="7.5703125" style="1" bestFit="1" customWidth="1"/>
    <col min="13507" max="13511" width="13.28515625" style="1" customWidth="1"/>
    <col min="13512" max="13512" width="14.5703125" style="1" customWidth="1"/>
    <col min="13513" max="13513" width="14.85546875" style="1" customWidth="1"/>
    <col min="13514" max="13514" width="13.7109375" style="1" bestFit="1" customWidth="1"/>
    <col min="13515" max="13515" width="15.7109375" style="1" bestFit="1" customWidth="1"/>
    <col min="13516" max="13516" width="10.5703125" style="1" customWidth="1"/>
    <col min="13517" max="13517" width="8" style="1" customWidth="1"/>
    <col min="13518" max="13758" width="9.140625" style="1"/>
    <col min="13759" max="13759" width="3.85546875" style="1" customWidth="1"/>
    <col min="13760" max="13760" width="19.85546875" style="1" customWidth="1"/>
    <col min="13761" max="13761" width="6.5703125" style="1" customWidth="1"/>
    <col min="13762" max="13762" width="7.5703125" style="1" bestFit="1" customWidth="1"/>
    <col min="13763" max="13767" width="13.28515625" style="1" customWidth="1"/>
    <col min="13768" max="13768" width="14.5703125" style="1" customWidth="1"/>
    <col min="13769" max="13769" width="14.85546875" style="1" customWidth="1"/>
    <col min="13770" max="13770" width="13.7109375" style="1" bestFit="1" customWidth="1"/>
    <col min="13771" max="13771" width="15.7109375" style="1" bestFit="1" customWidth="1"/>
    <col min="13772" max="13772" width="10.5703125" style="1" customWidth="1"/>
    <col min="13773" max="13773" width="8" style="1" customWidth="1"/>
    <col min="13774" max="14014" width="9.140625" style="1"/>
    <col min="14015" max="14015" width="3.85546875" style="1" customWidth="1"/>
    <col min="14016" max="14016" width="19.85546875" style="1" customWidth="1"/>
    <col min="14017" max="14017" width="6.5703125" style="1" customWidth="1"/>
    <col min="14018" max="14018" width="7.5703125" style="1" bestFit="1" customWidth="1"/>
    <col min="14019" max="14023" width="13.28515625" style="1" customWidth="1"/>
    <col min="14024" max="14024" width="14.5703125" style="1" customWidth="1"/>
    <col min="14025" max="14025" width="14.85546875" style="1" customWidth="1"/>
    <col min="14026" max="14026" width="13.7109375" style="1" bestFit="1" customWidth="1"/>
    <col min="14027" max="14027" width="15.7109375" style="1" bestFit="1" customWidth="1"/>
    <col min="14028" max="14028" width="10.5703125" style="1" customWidth="1"/>
    <col min="14029" max="14029" width="8" style="1" customWidth="1"/>
    <col min="14030" max="14270" width="9.140625" style="1"/>
    <col min="14271" max="14271" width="3.85546875" style="1" customWidth="1"/>
    <col min="14272" max="14272" width="19.85546875" style="1" customWidth="1"/>
    <col min="14273" max="14273" width="6.5703125" style="1" customWidth="1"/>
    <col min="14274" max="14274" width="7.5703125" style="1" bestFit="1" customWidth="1"/>
    <col min="14275" max="14279" width="13.28515625" style="1" customWidth="1"/>
    <col min="14280" max="14280" width="14.5703125" style="1" customWidth="1"/>
    <col min="14281" max="14281" width="14.85546875" style="1" customWidth="1"/>
    <col min="14282" max="14282" width="13.7109375" style="1" bestFit="1" customWidth="1"/>
    <col min="14283" max="14283" width="15.7109375" style="1" bestFit="1" customWidth="1"/>
    <col min="14284" max="14284" width="10.5703125" style="1" customWidth="1"/>
    <col min="14285" max="14285" width="8" style="1" customWidth="1"/>
    <col min="14286" max="14526" width="9.140625" style="1"/>
    <col min="14527" max="14527" width="3.85546875" style="1" customWidth="1"/>
    <col min="14528" max="14528" width="19.85546875" style="1" customWidth="1"/>
    <col min="14529" max="14529" width="6.5703125" style="1" customWidth="1"/>
    <col min="14530" max="14530" width="7.5703125" style="1" bestFit="1" customWidth="1"/>
    <col min="14531" max="14535" width="13.28515625" style="1" customWidth="1"/>
    <col min="14536" max="14536" width="14.5703125" style="1" customWidth="1"/>
    <col min="14537" max="14537" width="14.85546875" style="1" customWidth="1"/>
    <col min="14538" max="14538" width="13.7109375" style="1" bestFit="1" customWidth="1"/>
    <col min="14539" max="14539" width="15.7109375" style="1" bestFit="1" customWidth="1"/>
    <col min="14540" max="14540" width="10.5703125" style="1" customWidth="1"/>
    <col min="14541" max="14541" width="8" style="1" customWidth="1"/>
    <col min="14542" max="14782" width="9.140625" style="1"/>
    <col min="14783" max="14783" width="3.85546875" style="1" customWidth="1"/>
    <col min="14784" max="14784" width="19.85546875" style="1" customWidth="1"/>
    <col min="14785" max="14785" width="6.5703125" style="1" customWidth="1"/>
    <col min="14786" max="14786" width="7.5703125" style="1" bestFit="1" customWidth="1"/>
    <col min="14787" max="14791" width="13.28515625" style="1" customWidth="1"/>
    <col min="14792" max="14792" width="14.5703125" style="1" customWidth="1"/>
    <col min="14793" max="14793" width="14.85546875" style="1" customWidth="1"/>
    <col min="14794" max="14794" width="13.7109375" style="1" bestFit="1" customWidth="1"/>
    <col min="14795" max="14795" width="15.7109375" style="1" bestFit="1" customWidth="1"/>
    <col min="14796" max="14796" width="10.5703125" style="1" customWidth="1"/>
    <col min="14797" max="14797" width="8" style="1" customWidth="1"/>
    <col min="14798" max="15038" width="9.140625" style="1"/>
    <col min="15039" max="15039" width="3.85546875" style="1" customWidth="1"/>
    <col min="15040" max="15040" width="19.85546875" style="1" customWidth="1"/>
    <col min="15041" max="15041" width="6.5703125" style="1" customWidth="1"/>
    <col min="15042" max="15042" width="7.5703125" style="1" bestFit="1" customWidth="1"/>
    <col min="15043" max="15047" width="13.28515625" style="1" customWidth="1"/>
    <col min="15048" max="15048" width="14.5703125" style="1" customWidth="1"/>
    <col min="15049" max="15049" width="14.85546875" style="1" customWidth="1"/>
    <col min="15050" max="15050" width="13.7109375" style="1" bestFit="1" customWidth="1"/>
    <col min="15051" max="15051" width="15.7109375" style="1" bestFit="1" customWidth="1"/>
    <col min="15052" max="15052" width="10.5703125" style="1" customWidth="1"/>
    <col min="15053" max="15053" width="8" style="1" customWidth="1"/>
    <col min="15054" max="15294" width="9.140625" style="1"/>
    <col min="15295" max="15295" width="3.85546875" style="1" customWidth="1"/>
    <col min="15296" max="15296" width="19.85546875" style="1" customWidth="1"/>
    <col min="15297" max="15297" width="6.5703125" style="1" customWidth="1"/>
    <col min="15298" max="15298" width="7.5703125" style="1" bestFit="1" customWidth="1"/>
    <col min="15299" max="15303" width="13.28515625" style="1" customWidth="1"/>
    <col min="15304" max="15304" width="14.5703125" style="1" customWidth="1"/>
    <col min="15305" max="15305" width="14.85546875" style="1" customWidth="1"/>
    <col min="15306" max="15306" width="13.7109375" style="1" bestFit="1" customWidth="1"/>
    <col min="15307" max="15307" width="15.7109375" style="1" bestFit="1" customWidth="1"/>
    <col min="15308" max="15308" width="10.5703125" style="1" customWidth="1"/>
    <col min="15309" max="15309" width="8" style="1" customWidth="1"/>
    <col min="15310" max="15550" width="9.140625" style="1"/>
    <col min="15551" max="15551" width="3.85546875" style="1" customWidth="1"/>
    <col min="15552" max="15552" width="19.85546875" style="1" customWidth="1"/>
    <col min="15553" max="15553" width="6.5703125" style="1" customWidth="1"/>
    <col min="15554" max="15554" width="7.5703125" style="1" bestFit="1" customWidth="1"/>
    <col min="15555" max="15559" width="13.28515625" style="1" customWidth="1"/>
    <col min="15560" max="15560" width="14.5703125" style="1" customWidth="1"/>
    <col min="15561" max="15561" width="14.85546875" style="1" customWidth="1"/>
    <col min="15562" max="15562" width="13.7109375" style="1" bestFit="1" customWidth="1"/>
    <col min="15563" max="15563" width="15.7109375" style="1" bestFit="1" customWidth="1"/>
    <col min="15564" max="15564" width="10.5703125" style="1" customWidth="1"/>
    <col min="15565" max="15565" width="8" style="1" customWidth="1"/>
    <col min="15566" max="15806" width="9.140625" style="1"/>
    <col min="15807" max="15807" width="3.85546875" style="1" customWidth="1"/>
    <col min="15808" max="15808" width="19.85546875" style="1" customWidth="1"/>
    <col min="15809" max="15809" width="6.5703125" style="1" customWidth="1"/>
    <col min="15810" max="15810" width="7.5703125" style="1" bestFit="1" customWidth="1"/>
    <col min="15811" max="15815" width="13.28515625" style="1" customWidth="1"/>
    <col min="15816" max="15816" width="14.5703125" style="1" customWidth="1"/>
    <col min="15817" max="15817" width="14.85546875" style="1" customWidth="1"/>
    <col min="15818" max="15818" width="13.7109375" style="1" bestFit="1" customWidth="1"/>
    <col min="15819" max="15819" width="15.7109375" style="1" bestFit="1" customWidth="1"/>
    <col min="15820" max="15820" width="10.5703125" style="1" customWidth="1"/>
    <col min="15821" max="15821" width="8" style="1" customWidth="1"/>
    <col min="15822" max="16062" width="9.140625" style="1"/>
    <col min="16063" max="16063" width="3.85546875" style="1" customWidth="1"/>
    <col min="16064" max="16064" width="19.85546875" style="1" customWidth="1"/>
    <col min="16065" max="16065" width="6.5703125" style="1" customWidth="1"/>
    <col min="16066" max="16066" width="7.5703125" style="1" bestFit="1" customWidth="1"/>
    <col min="16067" max="16071" width="13.28515625" style="1" customWidth="1"/>
    <col min="16072" max="16072" width="14.5703125" style="1" customWidth="1"/>
    <col min="16073" max="16073" width="14.85546875" style="1" customWidth="1"/>
    <col min="16074" max="16074" width="13.7109375" style="1" bestFit="1" customWidth="1"/>
    <col min="16075" max="16075" width="15.7109375" style="1" bestFit="1" customWidth="1"/>
    <col min="16076" max="16076" width="10.5703125" style="1" customWidth="1"/>
    <col min="16077" max="16077" width="8" style="1" customWidth="1"/>
    <col min="16078" max="16384" width="9.140625" style="1"/>
  </cols>
  <sheetData>
    <row r="1" spans="1:7" ht="20.25" customHeight="1" x14ac:dyDescent="0.25">
      <c r="A1" s="256" t="s">
        <v>0</v>
      </c>
      <c r="B1" s="256"/>
      <c r="C1" s="256"/>
      <c r="D1" s="256"/>
      <c r="E1" s="256"/>
      <c r="F1" s="256"/>
      <c r="G1" s="256"/>
    </row>
    <row r="3" spans="1:7" ht="21.75" customHeight="1" x14ac:dyDescent="0.25">
      <c r="A3" s="216" t="s">
        <v>256</v>
      </c>
      <c r="B3" s="216"/>
      <c r="C3" s="216"/>
      <c r="D3" s="216"/>
      <c r="E3" s="216"/>
      <c r="F3" s="216"/>
      <c r="G3" s="216"/>
    </row>
    <row r="4" spans="1:7" ht="6" customHeight="1" x14ac:dyDescent="0.25"/>
    <row r="5" spans="1:7" ht="15" customHeight="1" x14ac:dyDescent="0.25">
      <c r="A5" s="2" t="s">
        <v>2</v>
      </c>
    </row>
    <row r="6" spans="1:7" ht="33.75" customHeight="1" x14ac:dyDescent="0.25">
      <c r="A6" s="217" t="s">
        <v>250</v>
      </c>
      <c r="B6" s="217"/>
      <c r="C6" s="217"/>
      <c r="D6" s="217"/>
      <c r="E6" s="217"/>
      <c r="F6" s="217"/>
      <c r="G6" s="217"/>
    </row>
    <row r="7" spans="1:7" ht="6" customHeight="1" x14ac:dyDescent="0.25"/>
    <row r="8" spans="1:7" ht="15" customHeight="1" x14ac:dyDescent="0.25">
      <c r="A8" s="2" t="s">
        <v>4</v>
      </c>
    </row>
    <row r="9" spans="1:7" ht="35.25" customHeight="1" x14ac:dyDescent="0.25">
      <c r="A9" s="218" t="s">
        <v>5</v>
      </c>
      <c r="B9" s="218"/>
      <c r="C9" s="218"/>
      <c r="D9" s="218"/>
      <c r="E9" s="218"/>
      <c r="F9" s="218"/>
      <c r="G9" s="218"/>
    </row>
    <row r="10" spans="1:7" ht="10.5" customHeight="1" x14ac:dyDescent="0.25"/>
    <row r="11" spans="1:7" ht="61.5" customHeight="1" x14ac:dyDescent="0.25">
      <c r="A11" s="3" t="s">
        <v>6</v>
      </c>
      <c r="B11" s="3" t="s">
        <v>7</v>
      </c>
      <c r="C11" s="3" t="s">
        <v>8</v>
      </c>
      <c r="D11" s="3" t="s">
        <v>9</v>
      </c>
      <c r="E11" s="195" t="s">
        <v>252</v>
      </c>
      <c r="F11" s="4" t="s">
        <v>253</v>
      </c>
      <c r="G11" s="4" t="s">
        <v>254</v>
      </c>
    </row>
    <row r="12" spans="1:7" ht="36.75" customHeight="1" x14ac:dyDescent="0.25">
      <c r="A12" s="3">
        <v>1</v>
      </c>
      <c r="B12" s="3" t="s">
        <v>257</v>
      </c>
      <c r="C12" s="3" t="s">
        <v>52</v>
      </c>
      <c r="D12" s="3">
        <v>1</v>
      </c>
      <c r="E12" s="200">
        <v>218</v>
      </c>
      <c r="F12" s="6">
        <v>268.39999999999998</v>
      </c>
      <c r="G12" s="6">
        <v>350</v>
      </c>
    </row>
    <row r="13" spans="1:7" ht="25.5" customHeight="1" x14ac:dyDescent="0.25">
      <c r="A13" s="219" t="s">
        <v>16</v>
      </c>
      <c r="B13" s="220"/>
      <c r="C13" s="220"/>
      <c r="D13" s="221"/>
      <c r="E13" s="196">
        <f>E12*D12</f>
        <v>218</v>
      </c>
      <c r="F13" s="10">
        <f>F12*D12</f>
        <v>268.39999999999998</v>
      </c>
      <c r="G13" s="10">
        <f>G12*D12</f>
        <v>350</v>
      </c>
    </row>
    <row r="14" spans="1:7" ht="26.25" customHeight="1" x14ac:dyDescent="0.25">
      <c r="A14" s="264" t="s">
        <v>255</v>
      </c>
      <c r="B14" s="264"/>
      <c r="C14" s="264"/>
      <c r="D14" s="264"/>
      <c r="E14" s="264"/>
      <c r="F14" s="264"/>
      <c r="G14" s="264"/>
    </row>
    <row r="15" spans="1:7" ht="35.25" customHeight="1" x14ac:dyDescent="0.25">
      <c r="A15" s="218" t="s">
        <v>258</v>
      </c>
      <c r="B15" s="218"/>
      <c r="C15" s="218"/>
      <c r="D15" s="218"/>
      <c r="E15" s="218"/>
      <c r="F15" s="218"/>
      <c r="G15" s="218"/>
    </row>
    <row r="16" spans="1:7" ht="23.25" customHeight="1" x14ac:dyDescent="0.25">
      <c r="A16" s="216"/>
      <c r="B16" s="216"/>
      <c r="C16" s="216"/>
      <c r="D16" s="216"/>
      <c r="E16" s="216"/>
      <c r="F16" s="216"/>
      <c r="G16" s="216"/>
    </row>
    <row r="17" spans="1:7" s="18" customFormat="1" ht="18.75" customHeight="1" x14ac:dyDescent="0.25">
      <c r="A17" s="210"/>
      <c r="B17" s="198" t="s">
        <v>18</v>
      </c>
      <c r="C17" s="210"/>
      <c r="D17" s="210"/>
      <c r="E17" s="210"/>
      <c r="F17" s="210"/>
      <c r="G17" s="210"/>
    </row>
    <row r="18" spans="1:7" ht="32.25" customHeight="1" x14ac:dyDescent="0.25">
      <c r="B18" s="12" t="s">
        <v>19</v>
      </c>
      <c r="C18" s="12"/>
      <c r="E18" s="8"/>
      <c r="F18" s="8"/>
      <c r="G18" s="8"/>
    </row>
    <row r="19" spans="1:7" ht="21" customHeight="1" x14ac:dyDescent="0.25">
      <c r="B19" s="25" t="s">
        <v>36</v>
      </c>
      <c r="F19" s="191"/>
    </row>
    <row r="20" spans="1:7" ht="15" customHeight="1" x14ac:dyDescent="0.25">
      <c r="B20" s="25"/>
    </row>
    <row r="21" spans="1:7" ht="30" customHeight="1" x14ac:dyDescent="0.25">
      <c r="B21" s="12" t="s">
        <v>21</v>
      </c>
      <c r="C21" s="12"/>
    </row>
    <row r="22" spans="1:7" ht="21.75" customHeight="1" x14ac:dyDescent="0.25">
      <c r="B22" s="25" t="s">
        <v>22</v>
      </c>
    </row>
    <row r="23" spans="1:7" ht="28.5" customHeight="1" x14ac:dyDescent="0.25"/>
    <row r="24" spans="1:7" x14ac:dyDescent="0.25">
      <c r="B24" s="199" t="s">
        <v>35</v>
      </c>
      <c r="C24" s="26"/>
    </row>
    <row r="25" spans="1:7" ht="48.75" customHeight="1" x14ac:dyDescent="0.25">
      <c r="B25" s="12" t="s">
        <v>157</v>
      </c>
      <c r="C25" s="12"/>
    </row>
    <row r="26" spans="1:7" ht="19.5" customHeight="1" x14ac:dyDescent="0.25">
      <c r="B26" s="25" t="s">
        <v>156</v>
      </c>
    </row>
    <row r="27" spans="1:7" ht="17.25" customHeight="1" x14ac:dyDescent="0.25"/>
    <row r="28" spans="1:7" x14ac:dyDescent="0.25">
      <c r="B28" s="262" t="s">
        <v>25</v>
      </c>
      <c r="C28" s="263"/>
      <c r="G28" s="49" t="s">
        <v>24</v>
      </c>
    </row>
    <row r="29" spans="1:7" ht="19.5" customHeight="1" x14ac:dyDescent="0.25">
      <c r="B29" s="263"/>
      <c r="C29" s="263"/>
      <c r="G29" s="36">
        <f ca="1">TODAY()</f>
        <v>46188</v>
      </c>
    </row>
    <row r="30" spans="1:7" ht="22.5" customHeight="1" x14ac:dyDescent="0.25">
      <c r="B30" s="62" t="s">
        <v>91</v>
      </c>
      <c r="G30" s="38" t="s">
        <v>26</v>
      </c>
    </row>
  </sheetData>
  <mergeCells count="9">
    <mergeCell ref="A15:G15"/>
    <mergeCell ref="A16:G16"/>
    <mergeCell ref="B28:C29"/>
    <mergeCell ref="A1:G1"/>
    <mergeCell ref="A3:G3"/>
    <mergeCell ref="A6:G6"/>
    <mergeCell ref="A9:G9"/>
    <mergeCell ref="A13:D13"/>
    <mergeCell ref="A14:G14"/>
  </mergeCells>
  <pageMargins left="0.7" right="0.7" top="0.75" bottom="0.75" header="0.3" footer="0.3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N88"/>
  <sheetViews>
    <sheetView topLeftCell="A52" zoomScale="80" zoomScaleNormal="80" workbookViewId="0">
      <selection activeCell="G13" sqref="G13"/>
    </sheetView>
  </sheetViews>
  <sheetFormatPr defaultRowHeight="15.75" x14ac:dyDescent="0.25"/>
  <cols>
    <col min="1" max="1" width="5.7109375" style="1" customWidth="1"/>
    <col min="2" max="2" width="66.28515625" style="1" customWidth="1"/>
    <col min="3" max="3" width="7.85546875" style="1" customWidth="1"/>
    <col min="4" max="4" width="9.28515625" style="1" customWidth="1"/>
    <col min="5" max="6" width="26.7109375" style="1" customWidth="1"/>
    <col min="7" max="7" width="26.28515625" style="1" customWidth="1"/>
    <col min="8" max="8" width="17.140625" style="1" customWidth="1"/>
    <col min="9" max="9" width="16.140625" style="1" customWidth="1"/>
    <col min="10" max="10" width="15.5703125" style="1" customWidth="1"/>
    <col min="11" max="11" width="20.140625" style="1" customWidth="1"/>
    <col min="12" max="12" width="18.140625" style="1" customWidth="1"/>
    <col min="13" max="13" width="21.140625" style="1" customWidth="1"/>
    <col min="14" max="14" width="13.42578125" style="1" customWidth="1"/>
    <col min="15" max="203" width="9.140625" style="1"/>
    <col min="204" max="204" width="3.85546875" style="1" customWidth="1"/>
    <col min="205" max="205" width="19.85546875" style="1" customWidth="1"/>
    <col min="206" max="206" width="6.5703125" style="1" customWidth="1"/>
    <col min="207" max="207" width="7.5703125" style="1" bestFit="1" customWidth="1"/>
    <col min="208" max="212" width="13.28515625" style="1" customWidth="1"/>
    <col min="213" max="213" width="14.5703125" style="1" customWidth="1"/>
    <col min="214" max="214" width="14.85546875" style="1" customWidth="1"/>
    <col min="215" max="215" width="13.7109375" style="1" bestFit="1" customWidth="1"/>
    <col min="216" max="216" width="15.7109375" style="1" bestFit="1" customWidth="1"/>
    <col min="217" max="217" width="10.5703125" style="1" customWidth="1"/>
    <col min="218" max="218" width="8" style="1" customWidth="1"/>
    <col min="219" max="455" width="9.140625" style="1"/>
    <col min="456" max="456" width="3.85546875" style="1" customWidth="1"/>
    <col min="457" max="457" width="19.85546875" style="1" customWidth="1"/>
    <col min="458" max="458" width="6.5703125" style="1" customWidth="1"/>
    <col min="459" max="459" width="7.5703125" style="1" bestFit="1" customWidth="1"/>
    <col min="460" max="464" width="13.28515625" style="1" customWidth="1"/>
    <col min="465" max="465" width="14.5703125" style="1" customWidth="1"/>
    <col min="466" max="466" width="14.85546875" style="1" customWidth="1"/>
    <col min="467" max="467" width="13.7109375" style="1" bestFit="1" customWidth="1"/>
    <col min="468" max="468" width="15.7109375" style="1" bestFit="1" customWidth="1"/>
    <col min="469" max="469" width="10.5703125" style="1" customWidth="1"/>
    <col min="470" max="470" width="8" style="1" customWidth="1"/>
    <col min="471" max="711" width="9.140625" style="1"/>
    <col min="712" max="712" width="3.85546875" style="1" customWidth="1"/>
    <col min="713" max="713" width="19.85546875" style="1" customWidth="1"/>
    <col min="714" max="714" width="6.5703125" style="1" customWidth="1"/>
    <col min="715" max="715" width="7.5703125" style="1" bestFit="1" customWidth="1"/>
    <col min="716" max="720" width="13.28515625" style="1" customWidth="1"/>
    <col min="721" max="721" width="14.5703125" style="1" customWidth="1"/>
    <col min="722" max="722" width="14.85546875" style="1" customWidth="1"/>
    <col min="723" max="723" width="13.7109375" style="1" bestFit="1" customWidth="1"/>
    <col min="724" max="724" width="15.7109375" style="1" bestFit="1" customWidth="1"/>
    <col min="725" max="725" width="10.5703125" style="1" customWidth="1"/>
    <col min="726" max="726" width="8" style="1" customWidth="1"/>
    <col min="727" max="967" width="9.140625" style="1"/>
    <col min="968" max="968" width="3.85546875" style="1" customWidth="1"/>
    <col min="969" max="969" width="19.85546875" style="1" customWidth="1"/>
    <col min="970" max="970" width="6.5703125" style="1" customWidth="1"/>
    <col min="971" max="971" width="7.5703125" style="1" bestFit="1" customWidth="1"/>
    <col min="972" max="976" width="13.28515625" style="1" customWidth="1"/>
    <col min="977" max="977" width="14.5703125" style="1" customWidth="1"/>
    <col min="978" max="978" width="14.85546875" style="1" customWidth="1"/>
    <col min="979" max="979" width="13.7109375" style="1" bestFit="1" customWidth="1"/>
    <col min="980" max="980" width="15.7109375" style="1" bestFit="1" customWidth="1"/>
    <col min="981" max="981" width="10.5703125" style="1" customWidth="1"/>
    <col min="982" max="982" width="8" style="1" customWidth="1"/>
    <col min="983" max="1223" width="9.140625" style="1"/>
    <col min="1224" max="1224" width="3.85546875" style="1" customWidth="1"/>
    <col min="1225" max="1225" width="19.85546875" style="1" customWidth="1"/>
    <col min="1226" max="1226" width="6.5703125" style="1" customWidth="1"/>
    <col min="1227" max="1227" width="7.5703125" style="1" bestFit="1" customWidth="1"/>
    <col min="1228" max="1232" width="13.28515625" style="1" customWidth="1"/>
    <col min="1233" max="1233" width="14.5703125" style="1" customWidth="1"/>
    <col min="1234" max="1234" width="14.85546875" style="1" customWidth="1"/>
    <col min="1235" max="1235" width="13.7109375" style="1" bestFit="1" customWidth="1"/>
    <col min="1236" max="1236" width="15.7109375" style="1" bestFit="1" customWidth="1"/>
    <col min="1237" max="1237" width="10.5703125" style="1" customWidth="1"/>
    <col min="1238" max="1238" width="8" style="1" customWidth="1"/>
    <col min="1239" max="1479" width="9.140625" style="1"/>
    <col min="1480" max="1480" width="3.85546875" style="1" customWidth="1"/>
    <col min="1481" max="1481" width="19.85546875" style="1" customWidth="1"/>
    <col min="1482" max="1482" width="6.5703125" style="1" customWidth="1"/>
    <col min="1483" max="1483" width="7.5703125" style="1" bestFit="1" customWidth="1"/>
    <col min="1484" max="1488" width="13.28515625" style="1" customWidth="1"/>
    <col min="1489" max="1489" width="14.5703125" style="1" customWidth="1"/>
    <col min="1490" max="1490" width="14.85546875" style="1" customWidth="1"/>
    <col min="1491" max="1491" width="13.7109375" style="1" bestFit="1" customWidth="1"/>
    <col min="1492" max="1492" width="15.7109375" style="1" bestFit="1" customWidth="1"/>
    <col min="1493" max="1493" width="10.5703125" style="1" customWidth="1"/>
    <col min="1494" max="1494" width="8" style="1" customWidth="1"/>
    <col min="1495" max="1735" width="9.140625" style="1"/>
    <col min="1736" max="1736" width="3.85546875" style="1" customWidth="1"/>
    <col min="1737" max="1737" width="19.85546875" style="1" customWidth="1"/>
    <col min="1738" max="1738" width="6.5703125" style="1" customWidth="1"/>
    <col min="1739" max="1739" width="7.5703125" style="1" bestFit="1" customWidth="1"/>
    <col min="1740" max="1744" width="13.28515625" style="1" customWidth="1"/>
    <col min="1745" max="1745" width="14.5703125" style="1" customWidth="1"/>
    <col min="1746" max="1746" width="14.85546875" style="1" customWidth="1"/>
    <col min="1747" max="1747" width="13.7109375" style="1" bestFit="1" customWidth="1"/>
    <col min="1748" max="1748" width="15.7109375" style="1" bestFit="1" customWidth="1"/>
    <col min="1749" max="1749" width="10.5703125" style="1" customWidth="1"/>
    <col min="1750" max="1750" width="8" style="1" customWidth="1"/>
    <col min="1751" max="1991" width="9.140625" style="1"/>
    <col min="1992" max="1992" width="3.85546875" style="1" customWidth="1"/>
    <col min="1993" max="1993" width="19.85546875" style="1" customWidth="1"/>
    <col min="1994" max="1994" width="6.5703125" style="1" customWidth="1"/>
    <col min="1995" max="1995" width="7.5703125" style="1" bestFit="1" customWidth="1"/>
    <col min="1996" max="2000" width="13.28515625" style="1" customWidth="1"/>
    <col min="2001" max="2001" width="14.5703125" style="1" customWidth="1"/>
    <col min="2002" max="2002" width="14.85546875" style="1" customWidth="1"/>
    <col min="2003" max="2003" width="13.7109375" style="1" bestFit="1" customWidth="1"/>
    <col min="2004" max="2004" width="15.7109375" style="1" bestFit="1" customWidth="1"/>
    <col min="2005" max="2005" width="10.5703125" style="1" customWidth="1"/>
    <col min="2006" max="2006" width="8" style="1" customWidth="1"/>
    <col min="2007" max="2247" width="9.140625" style="1"/>
    <col min="2248" max="2248" width="3.85546875" style="1" customWidth="1"/>
    <col min="2249" max="2249" width="19.85546875" style="1" customWidth="1"/>
    <col min="2250" max="2250" width="6.5703125" style="1" customWidth="1"/>
    <col min="2251" max="2251" width="7.5703125" style="1" bestFit="1" customWidth="1"/>
    <col min="2252" max="2256" width="13.28515625" style="1" customWidth="1"/>
    <col min="2257" max="2257" width="14.5703125" style="1" customWidth="1"/>
    <col min="2258" max="2258" width="14.85546875" style="1" customWidth="1"/>
    <col min="2259" max="2259" width="13.7109375" style="1" bestFit="1" customWidth="1"/>
    <col min="2260" max="2260" width="15.7109375" style="1" bestFit="1" customWidth="1"/>
    <col min="2261" max="2261" width="10.5703125" style="1" customWidth="1"/>
    <col min="2262" max="2262" width="8" style="1" customWidth="1"/>
    <col min="2263" max="2503" width="9.140625" style="1"/>
    <col min="2504" max="2504" width="3.85546875" style="1" customWidth="1"/>
    <col min="2505" max="2505" width="19.85546875" style="1" customWidth="1"/>
    <col min="2506" max="2506" width="6.5703125" style="1" customWidth="1"/>
    <col min="2507" max="2507" width="7.5703125" style="1" bestFit="1" customWidth="1"/>
    <col min="2508" max="2512" width="13.28515625" style="1" customWidth="1"/>
    <col min="2513" max="2513" width="14.5703125" style="1" customWidth="1"/>
    <col min="2514" max="2514" width="14.85546875" style="1" customWidth="1"/>
    <col min="2515" max="2515" width="13.7109375" style="1" bestFit="1" customWidth="1"/>
    <col min="2516" max="2516" width="15.7109375" style="1" bestFit="1" customWidth="1"/>
    <col min="2517" max="2517" width="10.5703125" style="1" customWidth="1"/>
    <col min="2518" max="2518" width="8" style="1" customWidth="1"/>
    <col min="2519" max="2759" width="9.140625" style="1"/>
    <col min="2760" max="2760" width="3.85546875" style="1" customWidth="1"/>
    <col min="2761" max="2761" width="19.85546875" style="1" customWidth="1"/>
    <col min="2762" max="2762" width="6.5703125" style="1" customWidth="1"/>
    <col min="2763" max="2763" width="7.5703125" style="1" bestFit="1" customWidth="1"/>
    <col min="2764" max="2768" width="13.28515625" style="1" customWidth="1"/>
    <col min="2769" max="2769" width="14.5703125" style="1" customWidth="1"/>
    <col min="2770" max="2770" width="14.85546875" style="1" customWidth="1"/>
    <col min="2771" max="2771" width="13.7109375" style="1" bestFit="1" customWidth="1"/>
    <col min="2772" max="2772" width="15.7109375" style="1" bestFit="1" customWidth="1"/>
    <col min="2773" max="2773" width="10.5703125" style="1" customWidth="1"/>
    <col min="2774" max="2774" width="8" style="1" customWidth="1"/>
    <col min="2775" max="3015" width="9.140625" style="1"/>
    <col min="3016" max="3016" width="3.85546875" style="1" customWidth="1"/>
    <col min="3017" max="3017" width="19.85546875" style="1" customWidth="1"/>
    <col min="3018" max="3018" width="6.5703125" style="1" customWidth="1"/>
    <col min="3019" max="3019" width="7.5703125" style="1" bestFit="1" customWidth="1"/>
    <col min="3020" max="3024" width="13.28515625" style="1" customWidth="1"/>
    <col min="3025" max="3025" width="14.5703125" style="1" customWidth="1"/>
    <col min="3026" max="3026" width="14.85546875" style="1" customWidth="1"/>
    <col min="3027" max="3027" width="13.7109375" style="1" bestFit="1" customWidth="1"/>
    <col min="3028" max="3028" width="15.7109375" style="1" bestFit="1" customWidth="1"/>
    <col min="3029" max="3029" width="10.5703125" style="1" customWidth="1"/>
    <col min="3030" max="3030" width="8" style="1" customWidth="1"/>
    <col min="3031" max="3271" width="9.140625" style="1"/>
    <col min="3272" max="3272" width="3.85546875" style="1" customWidth="1"/>
    <col min="3273" max="3273" width="19.85546875" style="1" customWidth="1"/>
    <col min="3274" max="3274" width="6.5703125" style="1" customWidth="1"/>
    <col min="3275" max="3275" width="7.5703125" style="1" bestFit="1" customWidth="1"/>
    <col min="3276" max="3280" width="13.28515625" style="1" customWidth="1"/>
    <col min="3281" max="3281" width="14.5703125" style="1" customWidth="1"/>
    <col min="3282" max="3282" width="14.85546875" style="1" customWidth="1"/>
    <col min="3283" max="3283" width="13.7109375" style="1" bestFit="1" customWidth="1"/>
    <col min="3284" max="3284" width="15.7109375" style="1" bestFit="1" customWidth="1"/>
    <col min="3285" max="3285" width="10.5703125" style="1" customWidth="1"/>
    <col min="3286" max="3286" width="8" style="1" customWidth="1"/>
    <col min="3287" max="3527" width="9.140625" style="1"/>
    <col min="3528" max="3528" width="3.85546875" style="1" customWidth="1"/>
    <col min="3529" max="3529" width="19.85546875" style="1" customWidth="1"/>
    <col min="3530" max="3530" width="6.5703125" style="1" customWidth="1"/>
    <col min="3531" max="3531" width="7.5703125" style="1" bestFit="1" customWidth="1"/>
    <col min="3532" max="3536" width="13.28515625" style="1" customWidth="1"/>
    <col min="3537" max="3537" width="14.5703125" style="1" customWidth="1"/>
    <col min="3538" max="3538" width="14.85546875" style="1" customWidth="1"/>
    <col min="3539" max="3539" width="13.7109375" style="1" bestFit="1" customWidth="1"/>
    <col min="3540" max="3540" width="15.7109375" style="1" bestFit="1" customWidth="1"/>
    <col min="3541" max="3541" width="10.5703125" style="1" customWidth="1"/>
    <col min="3542" max="3542" width="8" style="1" customWidth="1"/>
    <col min="3543" max="3783" width="9.140625" style="1"/>
    <col min="3784" max="3784" width="3.85546875" style="1" customWidth="1"/>
    <col min="3785" max="3785" width="19.85546875" style="1" customWidth="1"/>
    <col min="3786" max="3786" width="6.5703125" style="1" customWidth="1"/>
    <col min="3787" max="3787" width="7.5703125" style="1" bestFit="1" customWidth="1"/>
    <col min="3788" max="3792" width="13.28515625" style="1" customWidth="1"/>
    <col min="3793" max="3793" width="14.5703125" style="1" customWidth="1"/>
    <col min="3794" max="3794" width="14.85546875" style="1" customWidth="1"/>
    <col min="3795" max="3795" width="13.7109375" style="1" bestFit="1" customWidth="1"/>
    <col min="3796" max="3796" width="15.7109375" style="1" bestFit="1" customWidth="1"/>
    <col min="3797" max="3797" width="10.5703125" style="1" customWidth="1"/>
    <col min="3798" max="3798" width="8" style="1" customWidth="1"/>
    <col min="3799" max="4039" width="9.140625" style="1"/>
    <col min="4040" max="4040" width="3.85546875" style="1" customWidth="1"/>
    <col min="4041" max="4041" width="19.85546875" style="1" customWidth="1"/>
    <col min="4042" max="4042" width="6.5703125" style="1" customWidth="1"/>
    <col min="4043" max="4043" width="7.5703125" style="1" bestFit="1" customWidth="1"/>
    <col min="4044" max="4048" width="13.28515625" style="1" customWidth="1"/>
    <col min="4049" max="4049" width="14.5703125" style="1" customWidth="1"/>
    <col min="4050" max="4050" width="14.85546875" style="1" customWidth="1"/>
    <col min="4051" max="4051" width="13.7109375" style="1" bestFit="1" customWidth="1"/>
    <col min="4052" max="4052" width="15.7109375" style="1" bestFit="1" customWidth="1"/>
    <col min="4053" max="4053" width="10.5703125" style="1" customWidth="1"/>
    <col min="4054" max="4054" width="8" style="1" customWidth="1"/>
    <col min="4055" max="4295" width="9.140625" style="1"/>
    <col min="4296" max="4296" width="3.85546875" style="1" customWidth="1"/>
    <col min="4297" max="4297" width="19.85546875" style="1" customWidth="1"/>
    <col min="4298" max="4298" width="6.5703125" style="1" customWidth="1"/>
    <col min="4299" max="4299" width="7.5703125" style="1" bestFit="1" customWidth="1"/>
    <col min="4300" max="4304" width="13.28515625" style="1" customWidth="1"/>
    <col min="4305" max="4305" width="14.5703125" style="1" customWidth="1"/>
    <col min="4306" max="4306" width="14.85546875" style="1" customWidth="1"/>
    <col min="4307" max="4307" width="13.7109375" style="1" bestFit="1" customWidth="1"/>
    <col min="4308" max="4308" width="15.7109375" style="1" bestFit="1" customWidth="1"/>
    <col min="4309" max="4309" width="10.5703125" style="1" customWidth="1"/>
    <col min="4310" max="4310" width="8" style="1" customWidth="1"/>
    <col min="4311" max="4551" width="9.140625" style="1"/>
    <col min="4552" max="4552" width="3.85546875" style="1" customWidth="1"/>
    <col min="4553" max="4553" width="19.85546875" style="1" customWidth="1"/>
    <col min="4554" max="4554" width="6.5703125" style="1" customWidth="1"/>
    <col min="4555" max="4555" width="7.5703125" style="1" bestFit="1" customWidth="1"/>
    <col min="4556" max="4560" width="13.28515625" style="1" customWidth="1"/>
    <col min="4561" max="4561" width="14.5703125" style="1" customWidth="1"/>
    <col min="4562" max="4562" width="14.85546875" style="1" customWidth="1"/>
    <col min="4563" max="4563" width="13.7109375" style="1" bestFit="1" customWidth="1"/>
    <col min="4564" max="4564" width="15.7109375" style="1" bestFit="1" customWidth="1"/>
    <col min="4565" max="4565" width="10.5703125" style="1" customWidth="1"/>
    <col min="4566" max="4566" width="8" style="1" customWidth="1"/>
    <col min="4567" max="4807" width="9.140625" style="1"/>
    <col min="4808" max="4808" width="3.85546875" style="1" customWidth="1"/>
    <col min="4809" max="4809" width="19.85546875" style="1" customWidth="1"/>
    <col min="4810" max="4810" width="6.5703125" style="1" customWidth="1"/>
    <col min="4811" max="4811" width="7.5703125" style="1" bestFit="1" customWidth="1"/>
    <col min="4812" max="4816" width="13.28515625" style="1" customWidth="1"/>
    <col min="4817" max="4817" width="14.5703125" style="1" customWidth="1"/>
    <col min="4818" max="4818" width="14.85546875" style="1" customWidth="1"/>
    <col min="4819" max="4819" width="13.7109375" style="1" bestFit="1" customWidth="1"/>
    <col min="4820" max="4820" width="15.7109375" style="1" bestFit="1" customWidth="1"/>
    <col min="4821" max="4821" width="10.5703125" style="1" customWidth="1"/>
    <col min="4822" max="4822" width="8" style="1" customWidth="1"/>
    <col min="4823" max="5063" width="9.140625" style="1"/>
    <col min="5064" max="5064" width="3.85546875" style="1" customWidth="1"/>
    <col min="5065" max="5065" width="19.85546875" style="1" customWidth="1"/>
    <col min="5066" max="5066" width="6.5703125" style="1" customWidth="1"/>
    <col min="5067" max="5067" width="7.5703125" style="1" bestFit="1" customWidth="1"/>
    <col min="5068" max="5072" width="13.28515625" style="1" customWidth="1"/>
    <col min="5073" max="5073" width="14.5703125" style="1" customWidth="1"/>
    <col min="5074" max="5074" width="14.85546875" style="1" customWidth="1"/>
    <col min="5075" max="5075" width="13.7109375" style="1" bestFit="1" customWidth="1"/>
    <col min="5076" max="5076" width="15.7109375" style="1" bestFit="1" customWidth="1"/>
    <col min="5077" max="5077" width="10.5703125" style="1" customWidth="1"/>
    <col min="5078" max="5078" width="8" style="1" customWidth="1"/>
    <col min="5079" max="5319" width="9.140625" style="1"/>
    <col min="5320" max="5320" width="3.85546875" style="1" customWidth="1"/>
    <col min="5321" max="5321" width="19.85546875" style="1" customWidth="1"/>
    <col min="5322" max="5322" width="6.5703125" style="1" customWidth="1"/>
    <col min="5323" max="5323" width="7.5703125" style="1" bestFit="1" customWidth="1"/>
    <col min="5324" max="5328" width="13.28515625" style="1" customWidth="1"/>
    <col min="5329" max="5329" width="14.5703125" style="1" customWidth="1"/>
    <col min="5330" max="5330" width="14.85546875" style="1" customWidth="1"/>
    <col min="5331" max="5331" width="13.7109375" style="1" bestFit="1" customWidth="1"/>
    <col min="5332" max="5332" width="15.7109375" style="1" bestFit="1" customWidth="1"/>
    <col min="5333" max="5333" width="10.5703125" style="1" customWidth="1"/>
    <col min="5334" max="5334" width="8" style="1" customWidth="1"/>
    <col min="5335" max="5575" width="9.140625" style="1"/>
    <col min="5576" max="5576" width="3.85546875" style="1" customWidth="1"/>
    <col min="5577" max="5577" width="19.85546875" style="1" customWidth="1"/>
    <col min="5578" max="5578" width="6.5703125" style="1" customWidth="1"/>
    <col min="5579" max="5579" width="7.5703125" style="1" bestFit="1" customWidth="1"/>
    <col min="5580" max="5584" width="13.28515625" style="1" customWidth="1"/>
    <col min="5585" max="5585" width="14.5703125" style="1" customWidth="1"/>
    <col min="5586" max="5586" width="14.85546875" style="1" customWidth="1"/>
    <col min="5587" max="5587" width="13.7109375" style="1" bestFit="1" customWidth="1"/>
    <col min="5588" max="5588" width="15.7109375" style="1" bestFit="1" customWidth="1"/>
    <col min="5589" max="5589" width="10.5703125" style="1" customWidth="1"/>
    <col min="5590" max="5590" width="8" style="1" customWidth="1"/>
    <col min="5591" max="5831" width="9.140625" style="1"/>
    <col min="5832" max="5832" width="3.85546875" style="1" customWidth="1"/>
    <col min="5833" max="5833" width="19.85546875" style="1" customWidth="1"/>
    <col min="5834" max="5834" width="6.5703125" style="1" customWidth="1"/>
    <col min="5835" max="5835" width="7.5703125" style="1" bestFit="1" customWidth="1"/>
    <col min="5836" max="5840" width="13.28515625" style="1" customWidth="1"/>
    <col min="5841" max="5841" width="14.5703125" style="1" customWidth="1"/>
    <col min="5842" max="5842" width="14.85546875" style="1" customWidth="1"/>
    <col min="5843" max="5843" width="13.7109375" style="1" bestFit="1" customWidth="1"/>
    <col min="5844" max="5844" width="15.7109375" style="1" bestFit="1" customWidth="1"/>
    <col min="5845" max="5845" width="10.5703125" style="1" customWidth="1"/>
    <col min="5846" max="5846" width="8" style="1" customWidth="1"/>
    <col min="5847" max="6087" width="9.140625" style="1"/>
    <col min="6088" max="6088" width="3.85546875" style="1" customWidth="1"/>
    <col min="6089" max="6089" width="19.85546875" style="1" customWidth="1"/>
    <col min="6090" max="6090" width="6.5703125" style="1" customWidth="1"/>
    <col min="6091" max="6091" width="7.5703125" style="1" bestFit="1" customWidth="1"/>
    <col min="6092" max="6096" width="13.28515625" style="1" customWidth="1"/>
    <col min="6097" max="6097" width="14.5703125" style="1" customWidth="1"/>
    <col min="6098" max="6098" width="14.85546875" style="1" customWidth="1"/>
    <col min="6099" max="6099" width="13.7109375" style="1" bestFit="1" customWidth="1"/>
    <col min="6100" max="6100" width="15.7109375" style="1" bestFit="1" customWidth="1"/>
    <col min="6101" max="6101" width="10.5703125" style="1" customWidth="1"/>
    <col min="6102" max="6102" width="8" style="1" customWidth="1"/>
    <col min="6103" max="6343" width="9.140625" style="1"/>
    <col min="6344" max="6344" width="3.85546875" style="1" customWidth="1"/>
    <col min="6345" max="6345" width="19.85546875" style="1" customWidth="1"/>
    <col min="6346" max="6346" width="6.5703125" style="1" customWidth="1"/>
    <col min="6347" max="6347" width="7.5703125" style="1" bestFit="1" customWidth="1"/>
    <col min="6348" max="6352" width="13.28515625" style="1" customWidth="1"/>
    <col min="6353" max="6353" width="14.5703125" style="1" customWidth="1"/>
    <col min="6354" max="6354" width="14.85546875" style="1" customWidth="1"/>
    <col min="6355" max="6355" width="13.7109375" style="1" bestFit="1" customWidth="1"/>
    <col min="6356" max="6356" width="15.7109375" style="1" bestFit="1" customWidth="1"/>
    <col min="6357" max="6357" width="10.5703125" style="1" customWidth="1"/>
    <col min="6358" max="6358" width="8" style="1" customWidth="1"/>
    <col min="6359" max="6599" width="9.140625" style="1"/>
    <col min="6600" max="6600" width="3.85546875" style="1" customWidth="1"/>
    <col min="6601" max="6601" width="19.85546875" style="1" customWidth="1"/>
    <col min="6602" max="6602" width="6.5703125" style="1" customWidth="1"/>
    <col min="6603" max="6603" width="7.5703125" style="1" bestFit="1" customWidth="1"/>
    <col min="6604" max="6608" width="13.28515625" style="1" customWidth="1"/>
    <col min="6609" max="6609" width="14.5703125" style="1" customWidth="1"/>
    <col min="6610" max="6610" width="14.85546875" style="1" customWidth="1"/>
    <col min="6611" max="6611" width="13.7109375" style="1" bestFit="1" customWidth="1"/>
    <col min="6612" max="6612" width="15.7109375" style="1" bestFit="1" customWidth="1"/>
    <col min="6613" max="6613" width="10.5703125" style="1" customWidth="1"/>
    <col min="6614" max="6614" width="8" style="1" customWidth="1"/>
    <col min="6615" max="6855" width="9.140625" style="1"/>
    <col min="6856" max="6856" width="3.85546875" style="1" customWidth="1"/>
    <col min="6857" max="6857" width="19.85546875" style="1" customWidth="1"/>
    <col min="6858" max="6858" width="6.5703125" style="1" customWidth="1"/>
    <col min="6859" max="6859" width="7.5703125" style="1" bestFit="1" customWidth="1"/>
    <col min="6860" max="6864" width="13.28515625" style="1" customWidth="1"/>
    <col min="6865" max="6865" width="14.5703125" style="1" customWidth="1"/>
    <col min="6866" max="6866" width="14.85546875" style="1" customWidth="1"/>
    <col min="6867" max="6867" width="13.7109375" style="1" bestFit="1" customWidth="1"/>
    <col min="6868" max="6868" width="15.7109375" style="1" bestFit="1" customWidth="1"/>
    <col min="6869" max="6869" width="10.5703125" style="1" customWidth="1"/>
    <col min="6870" max="6870" width="8" style="1" customWidth="1"/>
    <col min="6871" max="7111" width="9.140625" style="1"/>
    <col min="7112" max="7112" width="3.85546875" style="1" customWidth="1"/>
    <col min="7113" max="7113" width="19.85546875" style="1" customWidth="1"/>
    <col min="7114" max="7114" width="6.5703125" style="1" customWidth="1"/>
    <col min="7115" max="7115" width="7.5703125" style="1" bestFit="1" customWidth="1"/>
    <col min="7116" max="7120" width="13.28515625" style="1" customWidth="1"/>
    <col min="7121" max="7121" width="14.5703125" style="1" customWidth="1"/>
    <col min="7122" max="7122" width="14.85546875" style="1" customWidth="1"/>
    <col min="7123" max="7123" width="13.7109375" style="1" bestFit="1" customWidth="1"/>
    <col min="7124" max="7124" width="15.7109375" style="1" bestFit="1" customWidth="1"/>
    <col min="7125" max="7125" width="10.5703125" style="1" customWidth="1"/>
    <col min="7126" max="7126" width="8" style="1" customWidth="1"/>
    <col min="7127" max="7367" width="9.140625" style="1"/>
    <col min="7368" max="7368" width="3.85546875" style="1" customWidth="1"/>
    <col min="7369" max="7369" width="19.85546875" style="1" customWidth="1"/>
    <col min="7370" max="7370" width="6.5703125" style="1" customWidth="1"/>
    <col min="7371" max="7371" width="7.5703125" style="1" bestFit="1" customWidth="1"/>
    <col min="7372" max="7376" width="13.28515625" style="1" customWidth="1"/>
    <col min="7377" max="7377" width="14.5703125" style="1" customWidth="1"/>
    <col min="7378" max="7378" width="14.85546875" style="1" customWidth="1"/>
    <col min="7379" max="7379" width="13.7109375" style="1" bestFit="1" customWidth="1"/>
    <col min="7380" max="7380" width="15.7109375" style="1" bestFit="1" customWidth="1"/>
    <col min="7381" max="7381" width="10.5703125" style="1" customWidth="1"/>
    <col min="7382" max="7382" width="8" style="1" customWidth="1"/>
    <col min="7383" max="7623" width="9.140625" style="1"/>
    <col min="7624" max="7624" width="3.85546875" style="1" customWidth="1"/>
    <col min="7625" max="7625" width="19.85546875" style="1" customWidth="1"/>
    <col min="7626" max="7626" width="6.5703125" style="1" customWidth="1"/>
    <col min="7627" max="7627" width="7.5703125" style="1" bestFit="1" customWidth="1"/>
    <col min="7628" max="7632" width="13.28515625" style="1" customWidth="1"/>
    <col min="7633" max="7633" width="14.5703125" style="1" customWidth="1"/>
    <col min="7634" max="7634" width="14.85546875" style="1" customWidth="1"/>
    <col min="7635" max="7635" width="13.7109375" style="1" bestFit="1" customWidth="1"/>
    <col min="7636" max="7636" width="15.7109375" style="1" bestFit="1" customWidth="1"/>
    <col min="7637" max="7637" width="10.5703125" style="1" customWidth="1"/>
    <col min="7638" max="7638" width="8" style="1" customWidth="1"/>
    <col min="7639" max="7879" width="9.140625" style="1"/>
    <col min="7880" max="7880" width="3.85546875" style="1" customWidth="1"/>
    <col min="7881" max="7881" width="19.85546875" style="1" customWidth="1"/>
    <col min="7882" max="7882" width="6.5703125" style="1" customWidth="1"/>
    <col min="7883" max="7883" width="7.5703125" style="1" bestFit="1" customWidth="1"/>
    <col min="7884" max="7888" width="13.28515625" style="1" customWidth="1"/>
    <col min="7889" max="7889" width="14.5703125" style="1" customWidth="1"/>
    <col min="7890" max="7890" width="14.85546875" style="1" customWidth="1"/>
    <col min="7891" max="7891" width="13.7109375" style="1" bestFit="1" customWidth="1"/>
    <col min="7892" max="7892" width="15.7109375" style="1" bestFit="1" customWidth="1"/>
    <col min="7893" max="7893" width="10.5703125" style="1" customWidth="1"/>
    <col min="7894" max="7894" width="8" style="1" customWidth="1"/>
    <col min="7895" max="8135" width="9.140625" style="1"/>
    <col min="8136" max="8136" width="3.85546875" style="1" customWidth="1"/>
    <col min="8137" max="8137" width="19.85546875" style="1" customWidth="1"/>
    <col min="8138" max="8138" width="6.5703125" style="1" customWidth="1"/>
    <col min="8139" max="8139" width="7.5703125" style="1" bestFit="1" customWidth="1"/>
    <col min="8140" max="8144" width="13.28515625" style="1" customWidth="1"/>
    <col min="8145" max="8145" width="14.5703125" style="1" customWidth="1"/>
    <col min="8146" max="8146" width="14.85546875" style="1" customWidth="1"/>
    <col min="8147" max="8147" width="13.7109375" style="1" bestFit="1" customWidth="1"/>
    <col min="8148" max="8148" width="15.7109375" style="1" bestFit="1" customWidth="1"/>
    <col min="8149" max="8149" width="10.5703125" style="1" customWidth="1"/>
    <col min="8150" max="8150" width="8" style="1" customWidth="1"/>
    <col min="8151" max="8391" width="9.140625" style="1"/>
    <col min="8392" max="8392" width="3.85546875" style="1" customWidth="1"/>
    <col min="8393" max="8393" width="19.85546875" style="1" customWidth="1"/>
    <col min="8394" max="8394" width="6.5703125" style="1" customWidth="1"/>
    <col min="8395" max="8395" width="7.5703125" style="1" bestFit="1" customWidth="1"/>
    <col min="8396" max="8400" width="13.28515625" style="1" customWidth="1"/>
    <col min="8401" max="8401" width="14.5703125" style="1" customWidth="1"/>
    <col min="8402" max="8402" width="14.85546875" style="1" customWidth="1"/>
    <col min="8403" max="8403" width="13.7109375" style="1" bestFit="1" customWidth="1"/>
    <col min="8404" max="8404" width="15.7109375" style="1" bestFit="1" customWidth="1"/>
    <col min="8405" max="8405" width="10.5703125" style="1" customWidth="1"/>
    <col min="8406" max="8406" width="8" style="1" customWidth="1"/>
    <col min="8407" max="8647" width="9.140625" style="1"/>
    <col min="8648" max="8648" width="3.85546875" style="1" customWidth="1"/>
    <col min="8649" max="8649" width="19.85546875" style="1" customWidth="1"/>
    <col min="8650" max="8650" width="6.5703125" style="1" customWidth="1"/>
    <col min="8651" max="8651" width="7.5703125" style="1" bestFit="1" customWidth="1"/>
    <col min="8652" max="8656" width="13.28515625" style="1" customWidth="1"/>
    <col min="8657" max="8657" width="14.5703125" style="1" customWidth="1"/>
    <col min="8658" max="8658" width="14.85546875" style="1" customWidth="1"/>
    <col min="8659" max="8659" width="13.7109375" style="1" bestFit="1" customWidth="1"/>
    <col min="8660" max="8660" width="15.7109375" style="1" bestFit="1" customWidth="1"/>
    <col min="8661" max="8661" width="10.5703125" style="1" customWidth="1"/>
    <col min="8662" max="8662" width="8" style="1" customWidth="1"/>
    <col min="8663" max="8903" width="9.140625" style="1"/>
    <col min="8904" max="8904" width="3.85546875" style="1" customWidth="1"/>
    <col min="8905" max="8905" width="19.85546875" style="1" customWidth="1"/>
    <col min="8906" max="8906" width="6.5703125" style="1" customWidth="1"/>
    <col min="8907" max="8907" width="7.5703125" style="1" bestFit="1" customWidth="1"/>
    <col min="8908" max="8912" width="13.28515625" style="1" customWidth="1"/>
    <col min="8913" max="8913" width="14.5703125" style="1" customWidth="1"/>
    <col min="8914" max="8914" width="14.85546875" style="1" customWidth="1"/>
    <col min="8915" max="8915" width="13.7109375" style="1" bestFit="1" customWidth="1"/>
    <col min="8916" max="8916" width="15.7109375" style="1" bestFit="1" customWidth="1"/>
    <col min="8917" max="8917" width="10.5703125" style="1" customWidth="1"/>
    <col min="8918" max="8918" width="8" style="1" customWidth="1"/>
    <col min="8919" max="9159" width="9.140625" style="1"/>
    <col min="9160" max="9160" width="3.85546875" style="1" customWidth="1"/>
    <col min="9161" max="9161" width="19.85546875" style="1" customWidth="1"/>
    <col min="9162" max="9162" width="6.5703125" style="1" customWidth="1"/>
    <col min="9163" max="9163" width="7.5703125" style="1" bestFit="1" customWidth="1"/>
    <col min="9164" max="9168" width="13.28515625" style="1" customWidth="1"/>
    <col min="9169" max="9169" width="14.5703125" style="1" customWidth="1"/>
    <col min="9170" max="9170" width="14.85546875" style="1" customWidth="1"/>
    <col min="9171" max="9171" width="13.7109375" style="1" bestFit="1" customWidth="1"/>
    <col min="9172" max="9172" width="15.7109375" style="1" bestFit="1" customWidth="1"/>
    <col min="9173" max="9173" width="10.5703125" style="1" customWidth="1"/>
    <col min="9174" max="9174" width="8" style="1" customWidth="1"/>
    <col min="9175" max="9415" width="9.140625" style="1"/>
    <col min="9416" max="9416" width="3.85546875" style="1" customWidth="1"/>
    <col min="9417" max="9417" width="19.85546875" style="1" customWidth="1"/>
    <col min="9418" max="9418" width="6.5703125" style="1" customWidth="1"/>
    <col min="9419" max="9419" width="7.5703125" style="1" bestFit="1" customWidth="1"/>
    <col min="9420" max="9424" width="13.28515625" style="1" customWidth="1"/>
    <col min="9425" max="9425" width="14.5703125" style="1" customWidth="1"/>
    <col min="9426" max="9426" width="14.85546875" style="1" customWidth="1"/>
    <col min="9427" max="9427" width="13.7109375" style="1" bestFit="1" customWidth="1"/>
    <col min="9428" max="9428" width="15.7109375" style="1" bestFit="1" customWidth="1"/>
    <col min="9429" max="9429" width="10.5703125" style="1" customWidth="1"/>
    <col min="9430" max="9430" width="8" style="1" customWidth="1"/>
    <col min="9431" max="9671" width="9.140625" style="1"/>
    <col min="9672" max="9672" width="3.85546875" style="1" customWidth="1"/>
    <col min="9673" max="9673" width="19.85546875" style="1" customWidth="1"/>
    <col min="9674" max="9674" width="6.5703125" style="1" customWidth="1"/>
    <col min="9675" max="9675" width="7.5703125" style="1" bestFit="1" customWidth="1"/>
    <col min="9676" max="9680" width="13.28515625" style="1" customWidth="1"/>
    <col min="9681" max="9681" width="14.5703125" style="1" customWidth="1"/>
    <col min="9682" max="9682" width="14.85546875" style="1" customWidth="1"/>
    <col min="9683" max="9683" width="13.7109375" style="1" bestFit="1" customWidth="1"/>
    <col min="9684" max="9684" width="15.7109375" style="1" bestFit="1" customWidth="1"/>
    <col min="9685" max="9685" width="10.5703125" style="1" customWidth="1"/>
    <col min="9686" max="9686" width="8" style="1" customWidth="1"/>
    <col min="9687" max="9927" width="9.140625" style="1"/>
    <col min="9928" max="9928" width="3.85546875" style="1" customWidth="1"/>
    <col min="9929" max="9929" width="19.85546875" style="1" customWidth="1"/>
    <col min="9930" max="9930" width="6.5703125" style="1" customWidth="1"/>
    <col min="9931" max="9931" width="7.5703125" style="1" bestFit="1" customWidth="1"/>
    <col min="9932" max="9936" width="13.28515625" style="1" customWidth="1"/>
    <col min="9937" max="9937" width="14.5703125" style="1" customWidth="1"/>
    <col min="9938" max="9938" width="14.85546875" style="1" customWidth="1"/>
    <col min="9939" max="9939" width="13.7109375" style="1" bestFit="1" customWidth="1"/>
    <col min="9940" max="9940" width="15.7109375" style="1" bestFit="1" customWidth="1"/>
    <col min="9941" max="9941" width="10.5703125" style="1" customWidth="1"/>
    <col min="9942" max="9942" width="8" style="1" customWidth="1"/>
    <col min="9943" max="10183" width="9.140625" style="1"/>
    <col min="10184" max="10184" width="3.85546875" style="1" customWidth="1"/>
    <col min="10185" max="10185" width="19.85546875" style="1" customWidth="1"/>
    <col min="10186" max="10186" width="6.5703125" style="1" customWidth="1"/>
    <col min="10187" max="10187" width="7.5703125" style="1" bestFit="1" customWidth="1"/>
    <col min="10188" max="10192" width="13.28515625" style="1" customWidth="1"/>
    <col min="10193" max="10193" width="14.5703125" style="1" customWidth="1"/>
    <col min="10194" max="10194" width="14.85546875" style="1" customWidth="1"/>
    <col min="10195" max="10195" width="13.7109375" style="1" bestFit="1" customWidth="1"/>
    <col min="10196" max="10196" width="15.7109375" style="1" bestFit="1" customWidth="1"/>
    <col min="10197" max="10197" width="10.5703125" style="1" customWidth="1"/>
    <col min="10198" max="10198" width="8" style="1" customWidth="1"/>
    <col min="10199" max="10439" width="9.140625" style="1"/>
    <col min="10440" max="10440" width="3.85546875" style="1" customWidth="1"/>
    <col min="10441" max="10441" width="19.85546875" style="1" customWidth="1"/>
    <col min="10442" max="10442" width="6.5703125" style="1" customWidth="1"/>
    <col min="10443" max="10443" width="7.5703125" style="1" bestFit="1" customWidth="1"/>
    <col min="10444" max="10448" width="13.28515625" style="1" customWidth="1"/>
    <col min="10449" max="10449" width="14.5703125" style="1" customWidth="1"/>
    <col min="10450" max="10450" width="14.85546875" style="1" customWidth="1"/>
    <col min="10451" max="10451" width="13.7109375" style="1" bestFit="1" customWidth="1"/>
    <col min="10452" max="10452" width="15.7109375" style="1" bestFit="1" customWidth="1"/>
    <col min="10453" max="10453" width="10.5703125" style="1" customWidth="1"/>
    <col min="10454" max="10454" width="8" style="1" customWidth="1"/>
    <col min="10455" max="10695" width="9.140625" style="1"/>
    <col min="10696" max="10696" width="3.85546875" style="1" customWidth="1"/>
    <col min="10697" max="10697" width="19.85546875" style="1" customWidth="1"/>
    <col min="10698" max="10698" width="6.5703125" style="1" customWidth="1"/>
    <col min="10699" max="10699" width="7.5703125" style="1" bestFit="1" customWidth="1"/>
    <col min="10700" max="10704" width="13.28515625" style="1" customWidth="1"/>
    <col min="10705" max="10705" width="14.5703125" style="1" customWidth="1"/>
    <col min="10706" max="10706" width="14.85546875" style="1" customWidth="1"/>
    <col min="10707" max="10707" width="13.7109375" style="1" bestFit="1" customWidth="1"/>
    <col min="10708" max="10708" width="15.7109375" style="1" bestFit="1" customWidth="1"/>
    <col min="10709" max="10709" width="10.5703125" style="1" customWidth="1"/>
    <col min="10710" max="10710" width="8" style="1" customWidth="1"/>
    <col min="10711" max="10951" width="9.140625" style="1"/>
    <col min="10952" max="10952" width="3.85546875" style="1" customWidth="1"/>
    <col min="10953" max="10953" width="19.85546875" style="1" customWidth="1"/>
    <col min="10954" max="10954" width="6.5703125" style="1" customWidth="1"/>
    <col min="10955" max="10955" width="7.5703125" style="1" bestFit="1" customWidth="1"/>
    <col min="10956" max="10960" width="13.28515625" style="1" customWidth="1"/>
    <col min="10961" max="10961" width="14.5703125" style="1" customWidth="1"/>
    <col min="10962" max="10962" width="14.85546875" style="1" customWidth="1"/>
    <col min="10963" max="10963" width="13.7109375" style="1" bestFit="1" customWidth="1"/>
    <col min="10964" max="10964" width="15.7109375" style="1" bestFit="1" customWidth="1"/>
    <col min="10965" max="10965" width="10.5703125" style="1" customWidth="1"/>
    <col min="10966" max="10966" width="8" style="1" customWidth="1"/>
    <col min="10967" max="11207" width="9.140625" style="1"/>
    <col min="11208" max="11208" width="3.85546875" style="1" customWidth="1"/>
    <col min="11209" max="11209" width="19.85546875" style="1" customWidth="1"/>
    <col min="11210" max="11210" width="6.5703125" style="1" customWidth="1"/>
    <col min="11211" max="11211" width="7.5703125" style="1" bestFit="1" customWidth="1"/>
    <col min="11212" max="11216" width="13.28515625" style="1" customWidth="1"/>
    <col min="11217" max="11217" width="14.5703125" style="1" customWidth="1"/>
    <col min="11218" max="11218" width="14.85546875" style="1" customWidth="1"/>
    <col min="11219" max="11219" width="13.7109375" style="1" bestFit="1" customWidth="1"/>
    <col min="11220" max="11220" width="15.7109375" style="1" bestFit="1" customWidth="1"/>
    <col min="11221" max="11221" width="10.5703125" style="1" customWidth="1"/>
    <col min="11222" max="11222" width="8" style="1" customWidth="1"/>
    <col min="11223" max="11463" width="9.140625" style="1"/>
    <col min="11464" max="11464" width="3.85546875" style="1" customWidth="1"/>
    <col min="11465" max="11465" width="19.85546875" style="1" customWidth="1"/>
    <col min="11466" max="11466" width="6.5703125" style="1" customWidth="1"/>
    <col min="11467" max="11467" width="7.5703125" style="1" bestFit="1" customWidth="1"/>
    <col min="11468" max="11472" width="13.28515625" style="1" customWidth="1"/>
    <col min="11473" max="11473" width="14.5703125" style="1" customWidth="1"/>
    <col min="11474" max="11474" width="14.85546875" style="1" customWidth="1"/>
    <col min="11475" max="11475" width="13.7109375" style="1" bestFit="1" customWidth="1"/>
    <col min="11476" max="11476" width="15.7109375" style="1" bestFit="1" customWidth="1"/>
    <col min="11477" max="11477" width="10.5703125" style="1" customWidth="1"/>
    <col min="11478" max="11478" width="8" style="1" customWidth="1"/>
    <col min="11479" max="11719" width="9.140625" style="1"/>
    <col min="11720" max="11720" width="3.85546875" style="1" customWidth="1"/>
    <col min="11721" max="11721" width="19.85546875" style="1" customWidth="1"/>
    <col min="11722" max="11722" width="6.5703125" style="1" customWidth="1"/>
    <col min="11723" max="11723" width="7.5703125" style="1" bestFit="1" customWidth="1"/>
    <col min="11724" max="11728" width="13.28515625" style="1" customWidth="1"/>
    <col min="11729" max="11729" width="14.5703125" style="1" customWidth="1"/>
    <col min="11730" max="11730" width="14.85546875" style="1" customWidth="1"/>
    <col min="11731" max="11731" width="13.7109375" style="1" bestFit="1" customWidth="1"/>
    <col min="11732" max="11732" width="15.7109375" style="1" bestFit="1" customWidth="1"/>
    <col min="11733" max="11733" width="10.5703125" style="1" customWidth="1"/>
    <col min="11734" max="11734" width="8" style="1" customWidth="1"/>
    <col min="11735" max="11975" width="9.140625" style="1"/>
    <col min="11976" max="11976" width="3.85546875" style="1" customWidth="1"/>
    <col min="11977" max="11977" width="19.85546875" style="1" customWidth="1"/>
    <col min="11978" max="11978" width="6.5703125" style="1" customWidth="1"/>
    <col min="11979" max="11979" width="7.5703125" style="1" bestFit="1" customWidth="1"/>
    <col min="11980" max="11984" width="13.28515625" style="1" customWidth="1"/>
    <col min="11985" max="11985" width="14.5703125" style="1" customWidth="1"/>
    <col min="11986" max="11986" width="14.85546875" style="1" customWidth="1"/>
    <col min="11987" max="11987" width="13.7109375" style="1" bestFit="1" customWidth="1"/>
    <col min="11988" max="11988" width="15.7109375" style="1" bestFit="1" customWidth="1"/>
    <col min="11989" max="11989" width="10.5703125" style="1" customWidth="1"/>
    <col min="11990" max="11990" width="8" style="1" customWidth="1"/>
    <col min="11991" max="12231" width="9.140625" style="1"/>
    <col min="12232" max="12232" width="3.85546875" style="1" customWidth="1"/>
    <col min="12233" max="12233" width="19.85546875" style="1" customWidth="1"/>
    <col min="12234" max="12234" width="6.5703125" style="1" customWidth="1"/>
    <col min="12235" max="12235" width="7.5703125" style="1" bestFit="1" customWidth="1"/>
    <col min="12236" max="12240" width="13.28515625" style="1" customWidth="1"/>
    <col min="12241" max="12241" width="14.5703125" style="1" customWidth="1"/>
    <col min="12242" max="12242" width="14.85546875" style="1" customWidth="1"/>
    <col min="12243" max="12243" width="13.7109375" style="1" bestFit="1" customWidth="1"/>
    <col min="12244" max="12244" width="15.7109375" style="1" bestFit="1" customWidth="1"/>
    <col min="12245" max="12245" width="10.5703125" style="1" customWidth="1"/>
    <col min="12246" max="12246" width="8" style="1" customWidth="1"/>
    <col min="12247" max="12487" width="9.140625" style="1"/>
    <col min="12488" max="12488" width="3.85546875" style="1" customWidth="1"/>
    <col min="12489" max="12489" width="19.85546875" style="1" customWidth="1"/>
    <col min="12490" max="12490" width="6.5703125" style="1" customWidth="1"/>
    <col min="12491" max="12491" width="7.5703125" style="1" bestFit="1" customWidth="1"/>
    <col min="12492" max="12496" width="13.28515625" style="1" customWidth="1"/>
    <col min="12497" max="12497" width="14.5703125" style="1" customWidth="1"/>
    <col min="12498" max="12498" width="14.85546875" style="1" customWidth="1"/>
    <col min="12499" max="12499" width="13.7109375" style="1" bestFit="1" customWidth="1"/>
    <col min="12500" max="12500" width="15.7109375" style="1" bestFit="1" customWidth="1"/>
    <col min="12501" max="12501" width="10.5703125" style="1" customWidth="1"/>
    <col min="12502" max="12502" width="8" style="1" customWidth="1"/>
    <col min="12503" max="12743" width="9.140625" style="1"/>
    <col min="12744" max="12744" width="3.85546875" style="1" customWidth="1"/>
    <col min="12745" max="12745" width="19.85546875" style="1" customWidth="1"/>
    <col min="12746" max="12746" width="6.5703125" style="1" customWidth="1"/>
    <col min="12747" max="12747" width="7.5703125" style="1" bestFit="1" customWidth="1"/>
    <col min="12748" max="12752" width="13.28515625" style="1" customWidth="1"/>
    <col min="12753" max="12753" width="14.5703125" style="1" customWidth="1"/>
    <col min="12754" max="12754" width="14.85546875" style="1" customWidth="1"/>
    <col min="12755" max="12755" width="13.7109375" style="1" bestFit="1" customWidth="1"/>
    <col min="12756" max="12756" width="15.7109375" style="1" bestFit="1" customWidth="1"/>
    <col min="12757" max="12757" width="10.5703125" style="1" customWidth="1"/>
    <col min="12758" max="12758" width="8" style="1" customWidth="1"/>
    <col min="12759" max="12999" width="9.140625" style="1"/>
    <col min="13000" max="13000" width="3.85546875" style="1" customWidth="1"/>
    <col min="13001" max="13001" width="19.85546875" style="1" customWidth="1"/>
    <col min="13002" max="13002" width="6.5703125" style="1" customWidth="1"/>
    <col min="13003" max="13003" width="7.5703125" style="1" bestFit="1" customWidth="1"/>
    <col min="13004" max="13008" width="13.28515625" style="1" customWidth="1"/>
    <col min="13009" max="13009" width="14.5703125" style="1" customWidth="1"/>
    <col min="13010" max="13010" width="14.85546875" style="1" customWidth="1"/>
    <col min="13011" max="13011" width="13.7109375" style="1" bestFit="1" customWidth="1"/>
    <col min="13012" max="13012" width="15.7109375" style="1" bestFit="1" customWidth="1"/>
    <col min="13013" max="13013" width="10.5703125" style="1" customWidth="1"/>
    <col min="13014" max="13014" width="8" style="1" customWidth="1"/>
    <col min="13015" max="13255" width="9.140625" style="1"/>
    <col min="13256" max="13256" width="3.85546875" style="1" customWidth="1"/>
    <col min="13257" max="13257" width="19.85546875" style="1" customWidth="1"/>
    <col min="13258" max="13258" width="6.5703125" style="1" customWidth="1"/>
    <col min="13259" max="13259" width="7.5703125" style="1" bestFit="1" customWidth="1"/>
    <col min="13260" max="13264" width="13.28515625" style="1" customWidth="1"/>
    <col min="13265" max="13265" width="14.5703125" style="1" customWidth="1"/>
    <col min="13266" max="13266" width="14.85546875" style="1" customWidth="1"/>
    <col min="13267" max="13267" width="13.7109375" style="1" bestFit="1" customWidth="1"/>
    <col min="13268" max="13268" width="15.7109375" style="1" bestFit="1" customWidth="1"/>
    <col min="13269" max="13269" width="10.5703125" style="1" customWidth="1"/>
    <col min="13270" max="13270" width="8" style="1" customWidth="1"/>
    <col min="13271" max="13511" width="9.140625" style="1"/>
    <col min="13512" max="13512" width="3.85546875" style="1" customWidth="1"/>
    <col min="13513" max="13513" width="19.85546875" style="1" customWidth="1"/>
    <col min="13514" max="13514" width="6.5703125" style="1" customWidth="1"/>
    <col min="13515" max="13515" width="7.5703125" style="1" bestFit="1" customWidth="1"/>
    <col min="13516" max="13520" width="13.28515625" style="1" customWidth="1"/>
    <col min="13521" max="13521" width="14.5703125" style="1" customWidth="1"/>
    <col min="13522" max="13522" width="14.85546875" style="1" customWidth="1"/>
    <col min="13523" max="13523" width="13.7109375" style="1" bestFit="1" customWidth="1"/>
    <col min="13524" max="13524" width="15.7109375" style="1" bestFit="1" customWidth="1"/>
    <col min="13525" max="13525" width="10.5703125" style="1" customWidth="1"/>
    <col min="13526" max="13526" width="8" style="1" customWidth="1"/>
    <col min="13527" max="13767" width="9.140625" style="1"/>
    <col min="13768" max="13768" width="3.85546875" style="1" customWidth="1"/>
    <col min="13769" max="13769" width="19.85546875" style="1" customWidth="1"/>
    <col min="13770" max="13770" width="6.5703125" style="1" customWidth="1"/>
    <col min="13771" max="13771" width="7.5703125" style="1" bestFit="1" customWidth="1"/>
    <col min="13772" max="13776" width="13.28515625" style="1" customWidth="1"/>
    <col min="13777" max="13777" width="14.5703125" style="1" customWidth="1"/>
    <col min="13778" max="13778" width="14.85546875" style="1" customWidth="1"/>
    <col min="13779" max="13779" width="13.7109375" style="1" bestFit="1" customWidth="1"/>
    <col min="13780" max="13780" width="15.7109375" style="1" bestFit="1" customWidth="1"/>
    <col min="13781" max="13781" width="10.5703125" style="1" customWidth="1"/>
    <col min="13782" max="13782" width="8" style="1" customWidth="1"/>
    <col min="13783" max="14023" width="9.140625" style="1"/>
    <col min="14024" max="14024" width="3.85546875" style="1" customWidth="1"/>
    <col min="14025" max="14025" width="19.85546875" style="1" customWidth="1"/>
    <col min="14026" max="14026" width="6.5703125" style="1" customWidth="1"/>
    <col min="14027" max="14027" width="7.5703125" style="1" bestFit="1" customWidth="1"/>
    <col min="14028" max="14032" width="13.28515625" style="1" customWidth="1"/>
    <col min="14033" max="14033" width="14.5703125" style="1" customWidth="1"/>
    <col min="14034" max="14034" width="14.85546875" style="1" customWidth="1"/>
    <col min="14035" max="14035" width="13.7109375" style="1" bestFit="1" customWidth="1"/>
    <col min="14036" max="14036" width="15.7109375" style="1" bestFit="1" customWidth="1"/>
    <col min="14037" max="14037" width="10.5703125" style="1" customWidth="1"/>
    <col min="14038" max="14038" width="8" style="1" customWidth="1"/>
    <col min="14039" max="14279" width="9.140625" style="1"/>
    <col min="14280" max="14280" width="3.85546875" style="1" customWidth="1"/>
    <col min="14281" max="14281" width="19.85546875" style="1" customWidth="1"/>
    <col min="14282" max="14282" width="6.5703125" style="1" customWidth="1"/>
    <col min="14283" max="14283" width="7.5703125" style="1" bestFit="1" customWidth="1"/>
    <col min="14284" max="14288" width="13.28515625" style="1" customWidth="1"/>
    <col min="14289" max="14289" width="14.5703125" style="1" customWidth="1"/>
    <col min="14290" max="14290" width="14.85546875" style="1" customWidth="1"/>
    <col min="14291" max="14291" width="13.7109375" style="1" bestFit="1" customWidth="1"/>
    <col min="14292" max="14292" width="15.7109375" style="1" bestFit="1" customWidth="1"/>
    <col min="14293" max="14293" width="10.5703125" style="1" customWidth="1"/>
    <col min="14294" max="14294" width="8" style="1" customWidth="1"/>
    <col min="14295" max="14535" width="9.140625" style="1"/>
    <col min="14536" max="14536" width="3.85546875" style="1" customWidth="1"/>
    <col min="14537" max="14537" width="19.85546875" style="1" customWidth="1"/>
    <col min="14538" max="14538" width="6.5703125" style="1" customWidth="1"/>
    <col min="14539" max="14539" width="7.5703125" style="1" bestFit="1" customWidth="1"/>
    <col min="14540" max="14544" width="13.28515625" style="1" customWidth="1"/>
    <col min="14545" max="14545" width="14.5703125" style="1" customWidth="1"/>
    <col min="14546" max="14546" width="14.85546875" style="1" customWidth="1"/>
    <col min="14547" max="14547" width="13.7109375" style="1" bestFit="1" customWidth="1"/>
    <col min="14548" max="14548" width="15.7109375" style="1" bestFit="1" customWidth="1"/>
    <col min="14549" max="14549" width="10.5703125" style="1" customWidth="1"/>
    <col min="14550" max="14550" width="8" style="1" customWidth="1"/>
    <col min="14551" max="14791" width="9.140625" style="1"/>
    <col min="14792" max="14792" width="3.85546875" style="1" customWidth="1"/>
    <col min="14793" max="14793" width="19.85546875" style="1" customWidth="1"/>
    <col min="14794" max="14794" width="6.5703125" style="1" customWidth="1"/>
    <col min="14795" max="14795" width="7.5703125" style="1" bestFit="1" customWidth="1"/>
    <col min="14796" max="14800" width="13.28515625" style="1" customWidth="1"/>
    <col min="14801" max="14801" width="14.5703125" style="1" customWidth="1"/>
    <col min="14802" max="14802" width="14.85546875" style="1" customWidth="1"/>
    <col min="14803" max="14803" width="13.7109375" style="1" bestFit="1" customWidth="1"/>
    <col min="14804" max="14804" width="15.7109375" style="1" bestFit="1" customWidth="1"/>
    <col min="14805" max="14805" width="10.5703125" style="1" customWidth="1"/>
    <col min="14806" max="14806" width="8" style="1" customWidth="1"/>
    <col min="14807" max="15047" width="9.140625" style="1"/>
    <col min="15048" max="15048" width="3.85546875" style="1" customWidth="1"/>
    <col min="15049" max="15049" width="19.85546875" style="1" customWidth="1"/>
    <col min="15050" max="15050" width="6.5703125" style="1" customWidth="1"/>
    <col min="15051" max="15051" width="7.5703125" style="1" bestFit="1" customWidth="1"/>
    <col min="15052" max="15056" width="13.28515625" style="1" customWidth="1"/>
    <col min="15057" max="15057" width="14.5703125" style="1" customWidth="1"/>
    <col min="15058" max="15058" width="14.85546875" style="1" customWidth="1"/>
    <col min="15059" max="15059" width="13.7109375" style="1" bestFit="1" customWidth="1"/>
    <col min="15060" max="15060" width="15.7109375" style="1" bestFit="1" customWidth="1"/>
    <col min="15061" max="15061" width="10.5703125" style="1" customWidth="1"/>
    <col min="15062" max="15062" width="8" style="1" customWidth="1"/>
    <col min="15063" max="15303" width="9.140625" style="1"/>
    <col min="15304" max="15304" width="3.85546875" style="1" customWidth="1"/>
    <col min="15305" max="15305" width="19.85546875" style="1" customWidth="1"/>
    <col min="15306" max="15306" width="6.5703125" style="1" customWidth="1"/>
    <col min="15307" max="15307" width="7.5703125" style="1" bestFit="1" customWidth="1"/>
    <col min="15308" max="15312" width="13.28515625" style="1" customWidth="1"/>
    <col min="15313" max="15313" width="14.5703125" style="1" customWidth="1"/>
    <col min="15314" max="15314" width="14.85546875" style="1" customWidth="1"/>
    <col min="15315" max="15315" width="13.7109375" style="1" bestFit="1" customWidth="1"/>
    <col min="15316" max="15316" width="15.7109375" style="1" bestFit="1" customWidth="1"/>
    <col min="15317" max="15317" width="10.5703125" style="1" customWidth="1"/>
    <col min="15318" max="15318" width="8" style="1" customWidth="1"/>
    <col min="15319" max="15559" width="9.140625" style="1"/>
    <col min="15560" max="15560" width="3.85546875" style="1" customWidth="1"/>
    <col min="15561" max="15561" width="19.85546875" style="1" customWidth="1"/>
    <col min="15562" max="15562" width="6.5703125" style="1" customWidth="1"/>
    <col min="15563" max="15563" width="7.5703125" style="1" bestFit="1" customWidth="1"/>
    <col min="15564" max="15568" width="13.28515625" style="1" customWidth="1"/>
    <col min="15569" max="15569" width="14.5703125" style="1" customWidth="1"/>
    <col min="15570" max="15570" width="14.85546875" style="1" customWidth="1"/>
    <col min="15571" max="15571" width="13.7109375" style="1" bestFit="1" customWidth="1"/>
    <col min="15572" max="15572" width="15.7109375" style="1" bestFit="1" customWidth="1"/>
    <col min="15573" max="15573" width="10.5703125" style="1" customWidth="1"/>
    <col min="15574" max="15574" width="8" style="1" customWidth="1"/>
    <col min="15575" max="15815" width="9.140625" style="1"/>
    <col min="15816" max="15816" width="3.85546875" style="1" customWidth="1"/>
    <col min="15817" max="15817" width="19.85546875" style="1" customWidth="1"/>
    <col min="15818" max="15818" width="6.5703125" style="1" customWidth="1"/>
    <col min="15819" max="15819" width="7.5703125" style="1" bestFit="1" customWidth="1"/>
    <col min="15820" max="15824" width="13.28515625" style="1" customWidth="1"/>
    <col min="15825" max="15825" width="14.5703125" style="1" customWidth="1"/>
    <col min="15826" max="15826" width="14.85546875" style="1" customWidth="1"/>
    <col min="15827" max="15827" width="13.7109375" style="1" bestFit="1" customWidth="1"/>
    <col min="15828" max="15828" width="15.7109375" style="1" bestFit="1" customWidth="1"/>
    <col min="15829" max="15829" width="10.5703125" style="1" customWidth="1"/>
    <col min="15830" max="15830" width="8" style="1" customWidth="1"/>
    <col min="15831" max="16071" width="9.140625" style="1"/>
    <col min="16072" max="16072" width="3.85546875" style="1" customWidth="1"/>
    <col min="16073" max="16073" width="19.85546875" style="1" customWidth="1"/>
    <col min="16074" max="16074" width="6.5703125" style="1" customWidth="1"/>
    <col min="16075" max="16075" width="7.5703125" style="1" bestFit="1" customWidth="1"/>
    <col min="16076" max="16080" width="13.28515625" style="1" customWidth="1"/>
    <col min="16081" max="16081" width="14.5703125" style="1" customWidth="1"/>
    <col min="16082" max="16082" width="14.85546875" style="1" customWidth="1"/>
    <col min="16083" max="16083" width="13.7109375" style="1" bestFit="1" customWidth="1"/>
    <col min="16084" max="16084" width="15.7109375" style="1" bestFit="1" customWidth="1"/>
    <col min="16085" max="16085" width="10.5703125" style="1" customWidth="1"/>
    <col min="16086" max="16086" width="8" style="1" customWidth="1"/>
    <col min="16087" max="16384" width="9.140625" style="1"/>
  </cols>
  <sheetData>
    <row r="1" spans="1:14" ht="15" customHeight="1" x14ac:dyDescent="0.25">
      <c r="A1" s="215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3" spans="1:14" ht="21.75" customHeight="1" x14ac:dyDescent="0.25">
      <c r="A3" s="216" t="s">
        <v>70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</row>
    <row r="4" spans="1:14" ht="6" customHeight="1" x14ac:dyDescent="0.25"/>
    <row r="5" spans="1:14" ht="15" customHeight="1" x14ac:dyDescent="0.25">
      <c r="A5" s="2" t="s">
        <v>2</v>
      </c>
    </row>
    <row r="6" spans="1:14" ht="33.75" customHeight="1" x14ac:dyDescent="0.25">
      <c r="A6" s="217" t="s">
        <v>71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</row>
    <row r="7" spans="1:14" ht="6" customHeight="1" x14ac:dyDescent="0.25"/>
    <row r="8" spans="1:14" ht="15" customHeight="1" x14ac:dyDescent="0.25">
      <c r="A8" s="2" t="s">
        <v>4</v>
      </c>
    </row>
    <row r="9" spans="1:14" ht="17.25" customHeight="1" x14ac:dyDescent="0.25">
      <c r="A9" s="218" t="s">
        <v>5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</row>
    <row r="10" spans="1:14" ht="10.5" customHeight="1" x14ac:dyDescent="0.25"/>
    <row r="11" spans="1:14" ht="61.5" customHeight="1" x14ac:dyDescent="0.25">
      <c r="A11" s="3" t="s">
        <v>6</v>
      </c>
      <c r="B11" s="3" t="s">
        <v>7</v>
      </c>
      <c r="C11" s="3" t="s">
        <v>8</v>
      </c>
      <c r="D11" s="3" t="s">
        <v>9</v>
      </c>
      <c r="E11" s="4" t="s">
        <v>72</v>
      </c>
      <c r="F11" s="4" t="s">
        <v>73</v>
      </c>
      <c r="G11" s="4" t="s">
        <v>74</v>
      </c>
      <c r="H11" s="3" t="s">
        <v>11</v>
      </c>
      <c r="I11" s="3" t="s">
        <v>12</v>
      </c>
      <c r="J11" s="3" t="s">
        <v>13</v>
      </c>
      <c r="K11" s="3" t="s">
        <v>14</v>
      </c>
    </row>
    <row r="12" spans="1:14" ht="25.5" customHeight="1" x14ac:dyDescent="0.25">
      <c r="A12" s="225" t="s">
        <v>45</v>
      </c>
      <c r="B12" s="226"/>
      <c r="C12" s="226"/>
      <c r="D12" s="226"/>
      <c r="E12" s="226"/>
      <c r="F12" s="226"/>
      <c r="G12" s="226"/>
      <c r="H12" s="226"/>
      <c r="I12" s="226"/>
      <c r="J12" s="227"/>
      <c r="K12" s="3"/>
    </row>
    <row r="13" spans="1:14" ht="66.75" customHeight="1" x14ac:dyDescent="0.25">
      <c r="A13" s="3">
        <v>1</v>
      </c>
      <c r="B13" s="3" t="s">
        <v>57</v>
      </c>
      <c r="C13" s="3" t="s">
        <v>52</v>
      </c>
      <c r="D13" s="3">
        <v>1</v>
      </c>
      <c r="E13" s="5">
        <f>9000+17465</f>
        <v>26465</v>
      </c>
      <c r="F13" s="5">
        <f>10920+21000</f>
        <v>31920</v>
      </c>
      <c r="G13" s="5">
        <f>9922.5+19246.5</f>
        <v>29169</v>
      </c>
      <c r="H13" s="6">
        <f t="shared" ref="H13:H20" si="0">ROUND((AVERAGE(E13:G13)),2)</f>
        <v>29184.67</v>
      </c>
      <c r="I13" s="6">
        <f>SQRT(SUM((POWER(E13-H13,2)),(POWER(G13-H13,2)),(POWER(F13-H13,2)))/(COLUMNS(E13:G13)-1))</f>
        <v>2727.5337455932604</v>
      </c>
      <c r="J13" s="6">
        <f>I13/H13*100</f>
        <v>9.3457755239077933</v>
      </c>
      <c r="K13" s="6">
        <f t="shared" ref="K13:K20" si="1">H13*D13</f>
        <v>29184.67</v>
      </c>
      <c r="L13" s="7"/>
      <c r="M13" s="8"/>
      <c r="N13" s="39"/>
    </row>
    <row r="14" spans="1:14" ht="81.75" customHeight="1" x14ac:dyDescent="0.25">
      <c r="A14" s="3">
        <v>2</v>
      </c>
      <c r="B14" s="3" t="s">
        <v>58</v>
      </c>
      <c r="C14" s="3" t="s">
        <v>52</v>
      </c>
      <c r="D14" s="3">
        <v>1</v>
      </c>
      <c r="E14" s="5">
        <f>1800+4365+1785</f>
        <v>7950</v>
      </c>
      <c r="F14" s="5">
        <f>2100+5250+2100</f>
        <v>9450</v>
      </c>
      <c r="G14" s="5">
        <f>1942.5+4809+1963.5</f>
        <v>8715</v>
      </c>
      <c r="H14" s="6">
        <f t="shared" si="0"/>
        <v>8705</v>
      </c>
      <c r="I14" s="6">
        <f t="shared" ref="I14:I71" si="2">SQRT(SUM((POWER(E14-H14,2)),(POWER(G14-H14,2)),(POWER(F14-H14,2)))/(COLUMNS(E14:G14)-1))</f>
        <v>750.04999833344448</v>
      </c>
      <c r="J14" s="6">
        <f t="shared" ref="J14:J71" si="3">I14/H14*100</f>
        <v>8.616312444956284</v>
      </c>
      <c r="K14" s="6">
        <f t="shared" si="1"/>
        <v>8705</v>
      </c>
      <c r="L14" s="7"/>
      <c r="M14" s="8"/>
      <c r="N14" s="39"/>
    </row>
    <row r="15" spans="1:14" ht="52.5" customHeight="1" x14ac:dyDescent="0.25">
      <c r="A15" s="3">
        <v>3</v>
      </c>
      <c r="B15" s="3" t="s">
        <v>59</v>
      </c>
      <c r="C15" s="3" t="s">
        <v>52</v>
      </c>
      <c r="D15" s="3">
        <v>1</v>
      </c>
      <c r="E15" s="5">
        <f>1000</f>
        <v>1000</v>
      </c>
      <c r="F15" s="5">
        <f>1155</f>
        <v>1155</v>
      </c>
      <c r="G15" s="5">
        <v>1102.5</v>
      </c>
      <c r="H15" s="6">
        <f t="shared" si="0"/>
        <v>1085.83</v>
      </c>
      <c r="I15" s="6">
        <f t="shared" si="2"/>
        <v>78.832628714257652</v>
      </c>
      <c r="J15" s="6">
        <f t="shared" si="3"/>
        <v>7.2601262365432575</v>
      </c>
      <c r="K15" s="6">
        <f t="shared" si="1"/>
        <v>1085.83</v>
      </c>
      <c r="L15" s="7"/>
      <c r="M15" s="8"/>
      <c r="N15" s="39"/>
    </row>
    <row r="16" spans="1:14" ht="120.75" customHeight="1" x14ac:dyDescent="0.25">
      <c r="A16" s="3">
        <v>4</v>
      </c>
      <c r="B16" s="3" t="s">
        <v>53</v>
      </c>
      <c r="C16" s="3" t="s">
        <v>52</v>
      </c>
      <c r="D16" s="3">
        <v>1</v>
      </c>
      <c r="E16" s="5">
        <f>2500+14376</f>
        <v>16876</v>
      </c>
      <c r="F16" s="5">
        <f>2940+17325</f>
        <v>20265</v>
      </c>
      <c r="G16" s="5">
        <f>2730+15750</f>
        <v>18480</v>
      </c>
      <c r="H16" s="6">
        <f t="shared" si="0"/>
        <v>18540.330000000002</v>
      </c>
      <c r="I16" s="6">
        <f t="shared" si="2"/>
        <v>1695.3053805583229</v>
      </c>
      <c r="J16" s="6">
        <f t="shared" si="3"/>
        <v>9.143879211202405</v>
      </c>
      <c r="K16" s="6">
        <f t="shared" si="1"/>
        <v>18540.330000000002</v>
      </c>
      <c r="L16" s="7"/>
      <c r="M16" s="8"/>
      <c r="N16" s="39"/>
    </row>
    <row r="17" spans="1:14" ht="83.25" customHeight="1" x14ac:dyDescent="0.25">
      <c r="A17" s="3">
        <v>5</v>
      </c>
      <c r="B17" s="3" t="s">
        <v>54</v>
      </c>
      <c r="C17" s="3" t="s">
        <v>52</v>
      </c>
      <c r="D17" s="3">
        <v>1</v>
      </c>
      <c r="E17" s="5">
        <f>3600+11539+3764.25</f>
        <v>18903.25</v>
      </c>
      <c r="F17" s="5">
        <f>4305+12810+4200</f>
        <v>21315</v>
      </c>
      <c r="G17" s="5">
        <f>3937.5+12117+3953.25</f>
        <v>20007.75</v>
      </c>
      <c r="H17" s="6">
        <f t="shared" si="0"/>
        <v>20075.330000000002</v>
      </c>
      <c r="I17" s="6">
        <f t="shared" si="2"/>
        <v>1207.2945563738785</v>
      </c>
      <c r="J17" s="6">
        <f t="shared" si="3"/>
        <v>6.0138217223521533</v>
      </c>
      <c r="K17" s="6">
        <f t="shared" si="1"/>
        <v>20075.330000000002</v>
      </c>
      <c r="L17" s="7"/>
      <c r="M17" s="8"/>
      <c r="N17" s="39"/>
    </row>
    <row r="18" spans="1:14" ht="78.75" x14ac:dyDescent="0.25">
      <c r="A18" s="3">
        <v>6</v>
      </c>
      <c r="B18" s="3" t="s">
        <v>55</v>
      </c>
      <c r="C18" s="3" t="s">
        <v>52</v>
      </c>
      <c r="D18" s="3">
        <v>1</v>
      </c>
      <c r="E18" s="5">
        <f>1575</f>
        <v>1575</v>
      </c>
      <c r="F18" s="5">
        <f>1785</f>
        <v>1785</v>
      </c>
      <c r="G18" s="5">
        <f>1680</f>
        <v>1680</v>
      </c>
      <c r="H18" s="6">
        <f t="shared" si="0"/>
        <v>1680</v>
      </c>
      <c r="I18" s="6">
        <f t="shared" si="2"/>
        <v>105</v>
      </c>
      <c r="J18" s="6">
        <f t="shared" si="3"/>
        <v>6.25</v>
      </c>
      <c r="K18" s="6">
        <f t="shared" si="1"/>
        <v>1680</v>
      </c>
      <c r="L18" s="7"/>
      <c r="M18" s="8"/>
      <c r="N18" s="39"/>
    </row>
    <row r="19" spans="1:14" ht="47.25" x14ac:dyDescent="0.25">
      <c r="A19" s="3">
        <v>7</v>
      </c>
      <c r="B19" s="3" t="s">
        <v>56</v>
      </c>
      <c r="C19" s="3" t="s">
        <v>52</v>
      </c>
      <c r="D19" s="3">
        <v>1</v>
      </c>
      <c r="E19" s="5">
        <f>840</f>
        <v>840</v>
      </c>
      <c r="F19" s="5">
        <v>945</v>
      </c>
      <c r="G19" s="5">
        <f>892.5</f>
        <v>892.5</v>
      </c>
      <c r="H19" s="6">
        <f t="shared" si="0"/>
        <v>892.5</v>
      </c>
      <c r="I19" s="6">
        <f t="shared" si="2"/>
        <v>52.5</v>
      </c>
      <c r="J19" s="6">
        <f t="shared" si="3"/>
        <v>5.8823529411764701</v>
      </c>
      <c r="K19" s="6">
        <f t="shared" si="1"/>
        <v>892.5</v>
      </c>
      <c r="L19" s="7"/>
      <c r="M19" s="8"/>
      <c r="N19" s="39"/>
    </row>
    <row r="20" spans="1:14" ht="47.25" x14ac:dyDescent="0.25">
      <c r="A20" s="3">
        <v>8</v>
      </c>
      <c r="B20" s="3" t="s">
        <v>60</v>
      </c>
      <c r="C20" s="3" t="s">
        <v>52</v>
      </c>
      <c r="D20" s="3">
        <v>1</v>
      </c>
      <c r="E20" s="5">
        <v>840</v>
      </c>
      <c r="F20" s="5">
        <v>945</v>
      </c>
      <c r="G20" s="5">
        <v>892.5</v>
      </c>
      <c r="H20" s="6">
        <f t="shared" si="0"/>
        <v>892.5</v>
      </c>
      <c r="I20" s="6">
        <f t="shared" si="2"/>
        <v>52.5</v>
      </c>
      <c r="J20" s="6">
        <f t="shared" si="3"/>
        <v>5.8823529411764701</v>
      </c>
      <c r="K20" s="6">
        <f t="shared" si="1"/>
        <v>892.5</v>
      </c>
      <c r="L20" s="7"/>
      <c r="M20" s="8"/>
      <c r="N20" s="39"/>
    </row>
    <row r="21" spans="1:14" ht="24.75" customHeight="1" x14ac:dyDescent="0.25">
      <c r="A21" s="225" t="s">
        <v>44</v>
      </c>
      <c r="B21" s="226"/>
      <c r="C21" s="226"/>
      <c r="D21" s="226"/>
      <c r="E21" s="226"/>
      <c r="F21" s="226"/>
      <c r="G21" s="226"/>
      <c r="H21" s="226"/>
      <c r="I21" s="226"/>
      <c r="J21" s="227"/>
      <c r="K21" s="6"/>
      <c r="L21" s="7"/>
      <c r="M21" s="8"/>
      <c r="N21" s="39"/>
    </row>
    <row r="22" spans="1:14" ht="47.25" x14ac:dyDescent="0.25">
      <c r="A22" s="3">
        <v>9</v>
      </c>
      <c r="B22" s="3" t="s">
        <v>57</v>
      </c>
      <c r="C22" s="3" t="s">
        <v>52</v>
      </c>
      <c r="D22" s="3">
        <v>1</v>
      </c>
      <c r="E22" s="5">
        <f>9000+17465</f>
        <v>26465</v>
      </c>
      <c r="F22" s="5">
        <f>10920+21000</f>
        <v>31920</v>
      </c>
      <c r="G22" s="5">
        <f>9922.5+19246.5</f>
        <v>29169</v>
      </c>
      <c r="H22" s="6">
        <f t="shared" ref="H22:H29" si="4">ROUND((AVERAGE(E22:G22)),2)</f>
        <v>29184.67</v>
      </c>
      <c r="I22" s="6">
        <f t="shared" si="2"/>
        <v>2727.5337455932604</v>
      </c>
      <c r="J22" s="6">
        <f t="shared" si="3"/>
        <v>9.3457755239077933</v>
      </c>
      <c r="K22" s="6">
        <f t="shared" ref="K22:K29" si="5">H22*D22</f>
        <v>29184.67</v>
      </c>
      <c r="L22" s="7"/>
      <c r="M22" s="8"/>
      <c r="N22" s="39"/>
    </row>
    <row r="23" spans="1:14" ht="63" x14ac:dyDescent="0.25">
      <c r="A23" s="3">
        <v>10</v>
      </c>
      <c r="B23" s="3" t="s">
        <v>58</v>
      </c>
      <c r="C23" s="3" t="s">
        <v>52</v>
      </c>
      <c r="D23" s="3">
        <v>1</v>
      </c>
      <c r="E23" s="5">
        <f>1800+4365+1785</f>
        <v>7950</v>
      </c>
      <c r="F23" s="5">
        <f>2100+5250+2100</f>
        <v>9450</v>
      </c>
      <c r="G23" s="5">
        <f>1942.5+4809+1963.5</f>
        <v>8715</v>
      </c>
      <c r="H23" s="6">
        <f t="shared" si="4"/>
        <v>8705</v>
      </c>
      <c r="I23" s="6">
        <f t="shared" si="2"/>
        <v>750.04999833344448</v>
      </c>
      <c r="J23" s="6">
        <f t="shared" si="3"/>
        <v>8.616312444956284</v>
      </c>
      <c r="K23" s="6">
        <f t="shared" si="5"/>
        <v>8705</v>
      </c>
      <c r="L23" s="7"/>
      <c r="M23" s="8"/>
      <c r="N23" s="39"/>
    </row>
    <row r="24" spans="1:14" ht="47.25" x14ac:dyDescent="0.25">
      <c r="A24" s="3">
        <v>11</v>
      </c>
      <c r="B24" s="3" t="s">
        <v>59</v>
      </c>
      <c r="C24" s="3" t="s">
        <v>52</v>
      </c>
      <c r="D24" s="3">
        <v>1</v>
      </c>
      <c r="E24" s="5">
        <f>1000</f>
        <v>1000</v>
      </c>
      <c r="F24" s="5">
        <f>1155</f>
        <v>1155</v>
      </c>
      <c r="G24" s="5">
        <v>1102.5</v>
      </c>
      <c r="H24" s="6">
        <f t="shared" si="4"/>
        <v>1085.83</v>
      </c>
      <c r="I24" s="6">
        <f t="shared" si="2"/>
        <v>78.832628714257652</v>
      </c>
      <c r="J24" s="6">
        <f t="shared" si="3"/>
        <v>7.2601262365432575</v>
      </c>
      <c r="K24" s="6">
        <f t="shared" si="5"/>
        <v>1085.83</v>
      </c>
      <c r="L24" s="7"/>
      <c r="M24" s="8"/>
      <c r="N24" s="39"/>
    </row>
    <row r="25" spans="1:14" ht="94.5" x14ac:dyDescent="0.25">
      <c r="A25" s="3">
        <v>12</v>
      </c>
      <c r="B25" s="3" t="s">
        <v>61</v>
      </c>
      <c r="C25" s="3" t="s">
        <v>52</v>
      </c>
      <c r="D25" s="3">
        <v>1</v>
      </c>
      <c r="E25" s="5">
        <f>2500+14376</f>
        <v>16876</v>
      </c>
      <c r="F25" s="5">
        <f>2940+17325</f>
        <v>20265</v>
      </c>
      <c r="G25" s="5">
        <f>2730+15750</f>
        <v>18480</v>
      </c>
      <c r="H25" s="6">
        <f t="shared" si="4"/>
        <v>18540.330000000002</v>
      </c>
      <c r="I25" s="6">
        <f t="shared" si="2"/>
        <v>1695.3053805583229</v>
      </c>
      <c r="J25" s="6">
        <f t="shared" si="3"/>
        <v>9.143879211202405</v>
      </c>
      <c r="K25" s="6">
        <f t="shared" si="5"/>
        <v>18540.330000000002</v>
      </c>
      <c r="L25" s="7"/>
      <c r="M25" s="8"/>
      <c r="N25" s="39"/>
    </row>
    <row r="26" spans="1:14" ht="63" x14ac:dyDescent="0.25">
      <c r="A26" s="3">
        <v>13</v>
      </c>
      <c r="B26" s="3" t="s">
        <v>54</v>
      </c>
      <c r="C26" s="3" t="s">
        <v>52</v>
      </c>
      <c r="D26" s="3">
        <v>1</v>
      </c>
      <c r="E26" s="5">
        <f>3600+11539+3764.25</f>
        <v>18903.25</v>
      </c>
      <c r="F26" s="5">
        <f>4305+12810+4200</f>
        <v>21315</v>
      </c>
      <c r="G26" s="5">
        <f>3937.5+12117+3953.25</f>
        <v>20007.75</v>
      </c>
      <c r="H26" s="6">
        <f t="shared" si="4"/>
        <v>20075.330000000002</v>
      </c>
      <c r="I26" s="6">
        <f t="shared" si="2"/>
        <v>1207.2945563738785</v>
      </c>
      <c r="J26" s="6">
        <f t="shared" si="3"/>
        <v>6.0138217223521533</v>
      </c>
      <c r="K26" s="6">
        <f t="shared" si="5"/>
        <v>20075.330000000002</v>
      </c>
      <c r="L26" s="7"/>
      <c r="M26" s="8"/>
      <c r="N26" s="39"/>
    </row>
    <row r="27" spans="1:14" ht="78.75" x14ac:dyDescent="0.25">
      <c r="A27" s="3">
        <v>14</v>
      </c>
      <c r="B27" s="3" t="s">
        <v>55</v>
      </c>
      <c r="C27" s="3" t="s">
        <v>52</v>
      </c>
      <c r="D27" s="3">
        <v>1</v>
      </c>
      <c r="E27" s="5">
        <v>1575</v>
      </c>
      <c r="F27" s="5">
        <v>1785</v>
      </c>
      <c r="G27" s="5">
        <f>1680</f>
        <v>1680</v>
      </c>
      <c r="H27" s="6">
        <f t="shared" si="4"/>
        <v>1680</v>
      </c>
      <c r="I27" s="6">
        <f t="shared" si="2"/>
        <v>105</v>
      </c>
      <c r="J27" s="6">
        <f t="shared" si="3"/>
        <v>6.25</v>
      </c>
      <c r="K27" s="6">
        <f t="shared" si="5"/>
        <v>1680</v>
      </c>
      <c r="L27" s="7"/>
      <c r="M27" s="8"/>
      <c r="N27" s="39"/>
    </row>
    <row r="28" spans="1:14" ht="47.25" x14ac:dyDescent="0.25">
      <c r="A28" s="3">
        <v>15</v>
      </c>
      <c r="B28" s="3" t="s">
        <v>56</v>
      </c>
      <c r="C28" s="3" t="s">
        <v>52</v>
      </c>
      <c r="D28" s="3">
        <v>1</v>
      </c>
      <c r="E28" s="5">
        <v>840</v>
      </c>
      <c r="F28" s="5">
        <v>945</v>
      </c>
      <c r="G28" s="5">
        <v>892.5</v>
      </c>
      <c r="H28" s="6">
        <f t="shared" si="4"/>
        <v>892.5</v>
      </c>
      <c r="I28" s="6">
        <f t="shared" si="2"/>
        <v>52.5</v>
      </c>
      <c r="J28" s="6">
        <f t="shared" si="3"/>
        <v>5.8823529411764701</v>
      </c>
      <c r="K28" s="6">
        <f t="shared" si="5"/>
        <v>892.5</v>
      </c>
      <c r="L28" s="7"/>
      <c r="M28" s="8"/>
      <c r="N28" s="39"/>
    </row>
    <row r="29" spans="1:14" ht="47.25" x14ac:dyDescent="0.25">
      <c r="A29" s="3">
        <v>16</v>
      </c>
      <c r="B29" s="3" t="s">
        <v>42</v>
      </c>
      <c r="C29" s="3" t="s">
        <v>52</v>
      </c>
      <c r="D29" s="3">
        <v>1</v>
      </c>
      <c r="E29" s="5">
        <v>840</v>
      </c>
      <c r="F29" s="5">
        <v>945</v>
      </c>
      <c r="G29" s="5">
        <v>892.5</v>
      </c>
      <c r="H29" s="6">
        <f t="shared" si="4"/>
        <v>892.5</v>
      </c>
      <c r="I29" s="6">
        <f t="shared" si="2"/>
        <v>52.5</v>
      </c>
      <c r="J29" s="6">
        <f t="shared" si="3"/>
        <v>5.8823529411764701</v>
      </c>
      <c r="K29" s="6">
        <f t="shared" si="5"/>
        <v>892.5</v>
      </c>
      <c r="L29" s="7"/>
      <c r="M29" s="8"/>
      <c r="N29" s="39"/>
    </row>
    <row r="30" spans="1:14" ht="25.5" customHeight="1" x14ac:dyDescent="0.25">
      <c r="A30" s="225" t="s">
        <v>43</v>
      </c>
      <c r="B30" s="226"/>
      <c r="C30" s="226"/>
      <c r="D30" s="226"/>
      <c r="E30" s="226"/>
      <c r="F30" s="226"/>
      <c r="G30" s="226"/>
      <c r="H30" s="226"/>
      <c r="I30" s="226"/>
      <c r="J30" s="227"/>
      <c r="K30" s="6"/>
      <c r="L30" s="7"/>
      <c r="M30" s="8"/>
      <c r="N30" s="39"/>
    </row>
    <row r="31" spans="1:14" ht="47.25" x14ac:dyDescent="0.25">
      <c r="A31" s="3">
        <v>17</v>
      </c>
      <c r="B31" s="3" t="s">
        <v>57</v>
      </c>
      <c r="C31" s="3" t="s">
        <v>52</v>
      </c>
      <c r="D31" s="3">
        <v>1</v>
      </c>
      <c r="E31" s="5">
        <f>9000+17465</f>
        <v>26465</v>
      </c>
      <c r="F31" s="5">
        <f>10920+21000</f>
        <v>31920</v>
      </c>
      <c r="G31" s="5">
        <f>9922.5+19246.5</f>
        <v>29169</v>
      </c>
      <c r="H31" s="6">
        <f t="shared" ref="H31:H39" si="6">ROUND((AVERAGE(E31:G31)),2)</f>
        <v>29184.67</v>
      </c>
      <c r="I31" s="6">
        <f t="shared" si="2"/>
        <v>2727.5337455932604</v>
      </c>
      <c r="J31" s="6">
        <f t="shared" si="3"/>
        <v>9.3457755239077933</v>
      </c>
      <c r="K31" s="6">
        <f t="shared" ref="K31:K39" si="7">H31*D31</f>
        <v>29184.67</v>
      </c>
      <c r="L31" s="7"/>
      <c r="M31" s="8"/>
      <c r="N31" s="39"/>
    </row>
    <row r="32" spans="1:14" ht="63" x14ac:dyDescent="0.25">
      <c r="A32" s="3">
        <v>18</v>
      </c>
      <c r="B32" s="3" t="s">
        <v>58</v>
      </c>
      <c r="C32" s="3" t="s">
        <v>52</v>
      </c>
      <c r="D32" s="3">
        <v>1</v>
      </c>
      <c r="E32" s="5">
        <f>1800+4365+1785</f>
        <v>7950</v>
      </c>
      <c r="F32" s="5">
        <f>2100+5250+2100</f>
        <v>9450</v>
      </c>
      <c r="G32" s="5">
        <f>1942.5+4809+1963.5</f>
        <v>8715</v>
      </c>
      <c r="H32" s="6">
        <f t="shared" si="6"/>
        <v>8705</v>
      </c>
      <c r="I32" s="6">
        <f t="shared" si="2"/>
        <v>750.04999833344448</v>
      </c>
      <c r="J32" s="6">
        <f t="shared" si="3"/>
        <v>8.616312444956284</v>
      </c>
      <c r="K32" s="6">
        <f t="shared" si="7"/>
        <v>8705</v>
      </c>
      <c r="L32" s="7"/>
      <c r="M32" s="8"/>
      <c r="N32" s="39"/>
    </row>
    <row r="33" spans="1:14" ht="47.25" x14ac:dyDescent="0.25">
      <c r="A33" s="3">
        <v>19</v>
      </c>
      <c r="B33" s="3" t="s">
        <v>59</v>
      </c>
      <c r="C33" s="3" t="s">
        <v>52</v>
      </c>
      <c r="D33" s="3">
        <v>1</v>
      </c>
      <c r="E33" s="5">
        <f>1000</f>
        <v>1000</v>
      </c>
      <c r="F33" s="5">
        <f>1155</f>
        <v>1155</v>
      </c>
      <c r="G33" s="5">
        <f>1102.5</f>
        <v>1102.5</v>
      </c>
      <c r="H33" s="6">
        <f t="shared" si="6"/>
        <v>1085.83</v>
      </c>
      <c r="I33" s="6">
        <f t="shared" si="2"/>
        <v>78.832628714257652</v>
      </c>
      <c r="J33" s="6">
        <f t="shared" si="3"/>
        <v>7.2601262365432575</v>
      </c>
      <c r="K33" s="6">
        <f t="shared" si="7"/>
        <v>1085.83</v>
      </c>
      <c r="L33" s="7"/>
      <c r="M33" s="8"/>
      <c r="N33" s="39"/>
    </row>
    <row r="34" spans="1:14" ht="94.5" x14ac:dyDescent="0.25">
      <c r="A34" s="3">
        <v>20</v>
      </c>
      <c r="B34" s="3" t="s">
        <v>53</v>
      </c>
      <c r="C34" s="3" t="s">
        <v>52</v>
      </c>
      <c r="D34" s="3">
        <v>1</v>
      </c>
      <c r="E34" s="5">
        <f>2500+14376</f>
        <v>16876</v>
      </c>
      <c r="F34" s="5">
        <f>2940+17325</f>
        <v>20265</v>
      </c>
      <c r="G34" s="5">
        <f>2730+15750</f>
        <v>18480</v>
      </c>
      <c r="H34" s="6">
        <f t="shared" si="6"/>
        <v>18540.330000000002</v>
      </c>
      <c r="I34" s="6">
        <f t="shared" si="2"/>
        <v>1695.3053805583229</v>
      </c>
      <c r="J34" s="6">
        <f t="shared" si="3"/>
        <v>9.143879211202405</v>
      </c>
      <c r="K34" s="6">
        <f t="shared" si="7"/>
        <v>18540.330000000002</v>
      </c>
      <c r="L34" s="7"/>
      <c r="M34" s="8"/>
      <c r="N34" s="39"/>
    </row>
    <row r="35" spans="1:14" ht="63" x14ac:dyDescent="0.25">
      <c r="A35" s="3">
        <v>21</v>
      </c>
      <c r="B35" s="3" t="s">
        <v>54</v>
      </c>
      <c r="C35" s="3" t="s">
        <v>52</v>
      </c>
      <c r="D35" s="3">
        <v>1</v>
      </c>
      <c r="E35" s="5">
        <f>3600+11539+3764.25</f>
        <v>18903.25</v>
      </c>
      <c r="F35" s="5">
        <f>4305+12810+4200</f>
        <v>21315</v>
      </c>
      <c r="G35" s="5">
        <f>3937.5+12117+3953.25</f>
        <v>20007.75</v>
      </c>
      <c r="H35" s="6">
        <f t="shared" si="6"/>
        <v>20075.330000000002</v>
      </c>
      <c r="I35" s="6">
        <f t="shared" si="2"/>
        <v>1207.2945563738785</v>
      </c>
      <c r="J35" s="6">
        <f t="shared" si="3"/>
        <v>6.0138217223521533</v>
      </c>
      <c r="K35" s="6">
        <f t="shared" si="7"/>
        <v>20075.330000000002</v>
      </c>
      <c r="L35" s="7"/>
      <c r="M35" s="8"/>
      <c r="N35" s="39"/>
    </row>
    <row r="36" spans="1:14" ht="78.75" x14ac:dyDescent="0.25">
      <c r="A36" s="3">
        <v>22</v>
      </c>
      <c r="B36" s="3" t="s">
        <v>55</v>
      </c>
      <c r="C36" s="3" t="s">
        <v>52</v>
      </c>
      <c r="D36" s="3">
        <v>1</v>
      </c>
      <c r="E36" s="5">
        <v>1575</v>
      </c>
      <c r="F36" s="5">
        <f>1785</f>
        <v>1785</v>
      </c>
      <c r="G36" s="5">
        <f>1680</f>
        <v>1680</v>
      </c>
      <c r="H36" s="6">
        <f t="shared" si="6"/>
        <v>1680</v>
      </c>
      <c r="I36" s="6">
        <f t="shared" si="2"/>
        <v>105</v>
      </c>
      <c r="J36" s="6">
        <f t="shared" si="3"/>
        <v>6.25</v>
      </c>
      <c r="K36" s="6">
        <f t="shared" si="7"/>
        <v>1680</v>
      </c>
      <c r="L36" s="7"/>
      <c r="M36" s="8"/>
      <c r="N36" s="39"/>
    </row>
    <row r="37" spans="1:14" ht="47.25" x14ac:dyDescent="0.25">
      <c r="A37" s="3">
        <v>23</v>
      </c>
      <c r="B37" s="3" t="s">
        <v>56</v>
      </c>
      <c r="C37" s="3" t="s">
        <v>52</v>
      </c>
      <c r="D37" s="3">
        <v>1</v>
      </c>
      <c r="E37" s="5">
        <v>840</v>
      </c>
      <c r="F37" s="5">
        <v>945</v>
      </c>
      <c r="G37" s="5">
        <v>892.5</v>
      </c>
      <c r="H37" s="6">
        <f t="shared" si="6"/>
        <v>892.5</v>
      </c>
      <c r="I37" s="6">
        <f t="shared" si="2"/>
        <v>52.5</v>
      </c>
      <c r="J37" s="6">
        <f t="shared" si="3"/>
        <v>5.8823529411764701</v>
      </c>
      <c r="K37" s="6">
        <f t="shared" si="7"/>
        <v>892.5</v>
      </c>
      <c r="L37" s="7"/>
      <c r="M37" s="8"/>
      <c r="N37" s="39"/>
    </row>
    <row r="38" spans="1:14" ht="47.25" x14ac:dyDescent="0.25">
      <c r="A38" s="3">
        <v>24</v>
      </c>
      <c r="B38" s="3" t="s">
        <v>60</v>
      </c>
      <c r="C38" s="3" t="s">
        <v>52</v>
      </c>
      <c r="D38" s="3">
        <v>1</v>
      </c>
      <c r="E38" s="5">
        <v>840</v>
      </c>
      <c r="F38" s="5">
        <v>945</v>
      </c>
      <c r="G38" s="5">
        <v>892.5</v>
      </c>
      <c r="H38" s="6">
        <f t="shared" si="6"/>
        <v>892.5</v>
      </c>
      <c r="I38" s="6">
        <f t="shared" si="2"/>
        <v>52.5</v>
      </c>
      <c r="J38" s="6">
        <f t="shared" si="3"/>
        <v>5.8823529411764701</v>
      </c>
      <c r="K38" s="6">
        <f t="shared" si="7"/>
        <v>892.5</v>
      </c>
      <c r="L38" s="7"/>
      <c r="M38" s="8"/>
      <c r="N38" s="39"/>
    </row>
    <row r="39" spans="1:14" ht="47.25" x14ac:dyDescent="0.25">
      <c r="A39" s="3">
        <v>25</v>
      </c>
      <c r="B39" s="3" t="s">
        <v>62</v>
      </c>
      <c r="C39" s="3" t="s">
        <v>52</v>
      </c>
      <c r="D39" s="3">
        <v>1</v>
      </c>
      <c r="E39" s="5">
        <f>5040+13566</f>
        <v>18606</v>
      </c>
      <c r="F39" s="5">
        <f>5565+17962.5</f>
        <v>23527.5</v>
      </c>
      <c r="G39" s="5">
        <f>5302.5+14244.3</f>
        <v>19546.8</v>
      </c>
      <c r="H39" s="6">
        <f t="shared" si="6"/>
        <v>20560.099999999999</v>
      </c>
      <c r="I39" s="6">
        <f t="shared" si="2"/>
        <v>2612.5415269426821</v>
      </c>
      <c r="J39" s="6">
        <f t="shared" si="3"/>
        <v>12.706852237793992</v>
      </c>
      <c r="K39" s="6">
        <f t="shared" si="7"/>
        <v>20560.099999999999</v>
      </c>
      <c r="L39" s="7"/>
      <c r="M39" s="8"/>
      <c r="N39" s="39"/>
    </row>
    <row r="40" spans="1:14" ht="23.25" customHeight="1" x14ac:dyDescent="0.25">
      <c r="A40" s="225" t="s">
        <v>46</v>
      </c>
      <c r="B40" s="226"/>
      <c r="C40" s="226"/>
      <c r="D40" s="226"/>
      <c r="E40" s="226"/>
      <c r="F40" s="226"/>
      <c r="G40" s="226"/>
      <c r="H40" s="226"/>
      <c r="I40" s="226"/>
      <c r="J40" s="227"/>
      <c r="K40" s="6"/>
      <c r="L40" s="7"/>
      <c r="M40" s="8"/>
      <c r="N40" s="39"/>
    </row>
    <row r="41" spans="1:14" ht="47.25" x14ac:dyDescent="0.25">
      <c r="A41" s="3">
        <v>26</v>
      </c>
      <c r="B41" s="3" t="s">
        <v>57</v>
      </c>
      <c r="C41" s="3" t="s">
        <v>52</v>
      </c>
      <c r="D41" s="3">
        <v>1</v>
      </c>
      <c r="E41" s="5">
        <f>9000+17465</f>
        <v>26465</v>
      </c>
      <c r="F41" s="5">
        <f>10920+21000</f>
        <v>31920</v>
      </c>
      <c r="G41" s="5">
        <v>29169</v>
      </c>
      <c r="H41" s="6">
        <f t="shared" ref="H41:H48" si="8">ROUND((AVERAGE(E41:G41)),2)</f>
        <v>29184.67</v>
      </c>
      <c r="I41" s="6">
        <f t="shared" si="2"/>
        <v>2727.5337455932604</v>
      </c>
      <c r="J41" s="6">
        <f t="shared" si="3"/>
        <v>9.3457755239077933</v>
      </c>
      <c r="K41" s="6">
        <f t="shared" ref="K41:K48" si="9">H41*D41</f>
        <v>29184.67</v>
      </c>
      <c r="L41" s="7"/>
      <c r="M41" s="8"/>
      <c r="N41" s="39"/>
    </row>
    <row r="42" spans="1:14" ht="63" x14ac:dyDescent="0.25">
      <c r="A42" s="3">
        <v>27</v>
      </c>
      <c r="B42" s="3" t="s">
        <v>58</v>
      </c>
      <c r="C42" s="3" t="s">
        <v>52</v>
      </c>
      <c r="D42" s="3">
        <v>1</v>
      </c>
      <c r="E42" s="5">
        <f>1800+4365+1785</f>
        <v>7950</v>
      </c>
      <c r="F42" s="5">
        <f>2100+5250+2100</f>
        <v>9450</v>
      </c>
      <c r="G42" s="5">
        <v>8715</v>
      </c>
      <c r="H42" s="6">
        <f t="shared" si="8"/>
        <v>8705</v>
      </c>
      <c r="I42" s="6">
        <f t="shared" si="2"/>
        <v>750.04999833344448</v>
      </c>
      <c r="J42" s="6">
        <f t="shared" si="3"/>
        <v>8.616312444956284</v>
      </c>
      <c r="K42" s="6">
        <f t="shared" si="9"/>
        <v>8705</v>
      </c>
      <c r="L42" s="7"/>
      <c r="M42" s="8"/>
      <c r="N42" s="39"/>
    </row>
    <row r="43" spans="1:14" ht="47.25" x14ac:dyDescent="0.25">
      <c r="A43" s="3">
        <v>28</v>
      </c>
      <c r="B43" s="3" t="s">
        <v>59</v>
      </c>
      <c r="C43" s="3" t="s">
        <v>52</v>
      </c>
      <c r="D43" s="3">
        <v>1</v>
      </c>
      <c r="E43" s="5">
        <v>1000</v>
      </c>
      <c r="F43" s="5">
        <f>1155</f>
        <v>1155</v>
      </c>
      <c r="G43" s="5">
        <v>1102.5</v>
      </c>
      <c r="H43" s="6">
        <f t="shared" si="8"/>
        <v>1085.83</v>
      </c>
      <c r="I43" s="6">
        <f t="shared" si="2"/>
        <v>78.832628714257652</v>
      </c>
      <c r="J43" s="6">
        <f t="shared" si="3"/>
        <v>7.2601262365432575</v>
      </c>
      <c r="K43" s="6">
        <f t="shared" si="9"/>
        <v>1085.83</v>
      </c>
      <c r="L43" s="7"/>
      <c r="M43" s="8"/>
      <c r="N43" s="39"/>
    </row>
    <row r="44" spans="1:14" ht="103.5" customHeight="1" x14ac:dyDescent="0.25">
      <c r="A44" s="3">
        <v>29</v>
      </c>
      <c r="B44" s="3" t="s">
        <v>53</v>
      </c>
      <c r="C44" s="3" t="s">
        <v>52</v>
      </c>
      <c r="D44" s="3">
        <v>1</v>
      </c>
      <c r="E44" s="5">
        <f>2500+14376</f>
        <v>16876</v>
      </c>
      <c r="F44" s="5">
        <f>2940+17325</f>
        <v>20265</v>
      </c>
      <c r="G44" s="5">
        <v>18480</v>
      </c>
      <c r="H44" s="6">
        <f t="shared" si="8"/>
        <v>18540.330000000002</v>
      </c>
      <c r="I44" s="6">
        <f t="shared" si="2"/>
        <v>1695.3053805583229</v>
      </c>
      <c r="J44" s="6">
        <f t="shared" si="3"/>
        <v>9.143879211202405</v>
      </c>
      <c r="K44" s="6">
        <f t="shared" si="9"/>
        <v>18540.330000000002</v>
      </c>
      <c r="L44" s="7"/>
      <c r="M44" s="8"/>
      <c r="N44" s="39"/>
    </row>
    <row r="45" spans="1:14" ht="63" x14ac:dyDescent="0.25">
      <c r="A45" s="3">
        <v>30</v>
      </c>
      <c r="B45" s="3" t="s">
        <v>54</v>
      </c>
      <c r="C45" s="3" t="s">
        <v>52</v>
      </c>
      <c r="D45" s="3">
        <v>1</v>
      </c>
      <c r="E45" s="5">
        <f>3600+11539+3764.25</f>
        <v>18903.25</v>
      </c>
      <c r="F45" s="5">
        <f>4305+12810+4200</f>
        <v>21315</v>
      </c>
      <c r="G45" s="5">
        <v>20007.75</v>
      </c>
      <c r="H45" s="6">
        <f t="shared" si="8"/>
        <v>20075.330000000002</v>
      </c>
      <c r="I45" s="6">
        <f t="shared" si="2"/>
        <v>1207.2945563738785</v>
      </c>
      <c r="J45" s="6">
        <f t="shared" si="3"/>
        <v>6.0138217223521533</v>
      </c>
      <c r="K45" s="6">
        <f t="shared" si="9"/>
        <v>20075.330000000002</v>
      </c>
      <c r="L45" s="7"/>
      <c r="M45" s="8"/>
      <c r="N45" s="39"/>
    </row>
    <row r="46" spans="1:14" ht="78.75" x14ac:dyDescent="0.25">
      <c r="A46" s="3">
        <v>31</v>
      </c>
      <c r="B46" s="3" t="s">
        <v>55</v>
      </c>
      <c r="C46" s="3" t="s">
        <v>52</v>
      </c>
      <c r="D46" s="3">
        <v>1</v>
      </c>
      <c r="E46" s="5">
        <v>1575</v>
      </c>
      <c r="F46" s="5">
        <f>1785</f>
        <v>1785</v>
      </c>
      <c r="G46" s="5">
        <v>1680</v>
      </c>
      <c r="H46" s="6">
        <f t="shared" si="8"/>
        <v>1680</v>
      </c>
      <c r="I46" s="6">
        <f t="shared" si="2"/>
        <v>105</v>
      </c>
      <c r="J46" s="6">
        <f t="shared" si="3"/>
        <v>6.25</v>
      </c>
      <c r="K46" s="6">
        <f t="shared" si="9"/>
        <v>1680</v>
      </c>
      <c r="L46" s="7"/>
      <c r="M46" s="8"/>
      <c r="N46" s="39"/>
    </row>
    <row r="47" spans="1:14" ht="47.25" x14ac:dyDescent="0.25">
      <c r="A47" s="3">
        <v>32</v>
      </c>
      <c r="B47" s="3" t="s">
        <v>56</v>
      </c>
      <c r="C47" s="3" t="s">
        <v>52</v>
      </c>
      <c r="D47" s="3">
        <v>1</v>
      </c>
      <c r="E47" s="5">
        <v>840</v>
      </c>
      <c r="F47" s="5">
        <v>945</v>
      </c>
      <c r="G47" s="5">
        <v>892.5</v>
      </c>
      <c r="H47" s="6">
        <f t="shared" si="8"/>
        <v>892.5</v>
      </c>
      <c r="I47" s="6">
        <f t="shared" si="2"/>
        <v>52.5</v>
      </c>
      <c r="J47" s="6">
        <f t="shared" si="3"/>
        <v>5.8823529411764701</v>
      </c>
      <c r="K47" s="6">
        <f t="shared" si="9"/>
        <v>892.5</v>
      </c>
      <c r="L47" s="7"/>
      <c r="M47" s="8"/>
      <c r="N47" s="39"/>
    </row>
    <row r="48" spans="1:14" ht="47.25" x14ac:dyDescent="0.25">
      <c r="A48" s="3">
        <v>33</v>
      </c>
      <c r="B48" s="3" t="s">
        <v>60</v>
      </c>
      <c r="C48" s="3" t="s">
        <v>52</v>
      </c>
      <c r="D48" s="3">
        <v>1</v>
      </c>
      <c r="E48" s="5">
        <v>840</v>
      </c>
      <c r="F48" s="5">
        <v>945</v>
      </c>
      <c r="G48" s="5">
        <v>892.5</v>
      </c>
      <c r="H48" s="6">
        <f t="shared" si="8"/>
        <v>892.5</v>
      </c>
      <c r="I48" s="6">
        <f t="shared" si="2"/>
        <v>52.5</v>
      </c>
      <c r="J48" s="6">
        <f t="shared" si="3"/>
        <v>5.8823529411764701</v>
      </c>
      <c r="K48" s="6">
        <f t="shared" si="9"/>
        <v>892.5</v>
      </c>
      <c r="L48" s="7"/>
      <c r="M48" s="8"/>
      <c r="N48" s="39"/>
    </row>
    <row r="49" spans="1:14" ht="36" customHeight="1" x14ac:dyDescent="0.25">
      <c r="A49" s="225" t="s">
        <v>47</v>
      </c>
      <c r="B49" s="226"/>
      <c r="C49" s="226"/>
      <c r="D49" s="226"/>
      <c r="E49" s="226"/>
      <c r="F49" s="226"/>
      <c r="G49" s="226"/>
      <c r="H49" s="226"/>
      <c r="I49" s="226"/>
      <c r="J49" s="227"/>
      <c r="K49" s="6"/>
      <c r="L49" s="7"/>
      <c r="M49" s="8"/>
      <c r="N49" s="39"/>
    </row>
    <row r="50" spans="1:14" ht="47.25" x14ac:dyDescent="0.25">
      <c r="A50" s="3">
        <v>34</v>
      </c>
      <c r="B50" s="3" t="s">
        <v>57</v>
      </c>
      <c r="C50" s="3" t="s">
        <v>52</v>
      </c>
      <c r="D50" s="3">
        <v>1</v>
      </c>
      <c r="E50" s="5">
        <f>9000+17465</f>
        <v>26465</v>
      </c>
      <c r="F50" s="5">
        <v>31920</v>
      </c>
      <c r="G50" s="5">
        <v>29169</v>
      </c>
      <c r="H50" s="6">
        <f t="shared" ref="H50:H57" si="10">ROUND((AVERAGE(E50:G50)),2)</f>
        <v>29184.67</v>
      </c>
      <c r="I50" s="6">
        <f t="shared" si="2"/>
        <v>2727.5337455932604</v>
      </c>
      <c r="J50" s="6">
        <f t="shared" si="3"/>
        <v>9.3457755239077933</v>
      </c>
      <c r="K50" s="6">
        <f t="shared" ref="K50:K57" si="11">H50*D50</f>
        <v>29184.67</v>
      </c>
      <c r="L50" s="7"/>
      <c r="M50" s="8"/>
      <c r="N50" s="39"/>
    </row>
    <row r="51" spans="1:14" ht="63" x14ac:dyDescent="0.25">
      <c r="A51" s="3">
        <v>35</v>
      </c>
      <c r="B51" s="3" t="s">
        <v>58</v>
      </c>
      <c r="C51" s="3" t="s">
        <v>52</v>
      </c>
      <c r="D51" s="3">
        <v>1</v>
      </c>
      <c r="E51" s="5">
        <f>1800+4365+1785</f>
        <v>7950</v>
      </c>
      <c r="F51" s="5">
        <v>9450</v>
      </c>
      <c r="G51" s="5">
        <v>8715</v>
      </c>
      <c r="H51" s="6">
        <f t="shared" si="10"/>
        <v>8705</v>
      </c>
      <c r="I51" s="6">
        <f t="shared" si="2"/>
        <v>750.04999833344448</v>
      </c>
      <c r="J51" s="6">
        <f t="shared" si="3"/>
        <v>8.616312444956284</v>
      </c>
      <c r="K51" s="6">
        <f t="shared" si="11"/>
        <v>8705</v>
      </c>
      <c r="L51" s="7"/>
      <c r="M51" s="8"/>
      <c r="N51" s="39"/>
    </row>
    <row r="52" spans="1:14" ht="47.25" x14ac:dyDescent="0.25">
      <c r="A52" s="3">
        <v>36</v>
      </c>
      <c r="B52" s="3" t="s">
        <v>59</v>
      </c>
      <c r="C52" s="3" t="s">
        <v>52</v>
      </c>
      <c r="D52" s="3">
        <v>1</v>
      </c>
      <c r="E52" s="5">
        <v>1000</v>
      </c>
      <c r="F52" s="5">
        <v>1155</v>
      </c>
      <c r="G52" s="5">
        <v>1102.5</v>
      </c>
      <c r="H52" s="6">
        <f t="shared" si="10"/>
        <v>1085.83</v>
      </c>
      <c r="I52" s="6">
        <f t="shared" si="2"/>
        <v>78.832628714257652</v>
      </c>
      <c r="J52" s="6">
        <f t="shared" si="3"/>
        <v>7.2601262365432575</v>
      </c>
      <c r="K52" s="6">
        <f t="shared" si="11"/>
        <v>1085.83</v>
      </c>
      <c r="L52" s="7"/>
      <c r="M52" s="8"/>
      <c r="N52" s="39"/>
    </row>
    <row r="53" spans="1:14" ht="94.5" x14ac:dyDescent="0.25">
      <c r="A53" s="3">
        <v>37</v>
      </c>
      <c r="B53" s="3" t="s">
        <v>53</v>
      </c>
      <c r="C53" s="3" t="s">
        <v>52</v>
      </c>
      <c r="D53" s="3">
        <v>1</v>
      </c>
      <c r="E53" s="5">
        <f>2500+14376</f>
        <v>16876</v>
      </c>
      <c r="F53" s="5">
        <v>20265</v>
      </c>
      <c r="G53" s="5">
        <v>18480</v>
      </c>
      <c r="H53" s="6">
        <f t="shared" si="10"/>
        <v>18540.330000000002</v>
      </c>
      <c r="I53" s="6">
        <f t="shared" si="2"/>
        <v>1695.3053805583229</v>
      </c>
      <c r="J53" s="6">
        <f t="shared" si="3"/>
        <v>9.143879211202405</v>
      </c>
      <c r="K53" s="6">
        <f t="shared" si="11"/>
        <v>18540.330000000002</v>
      </c>
      <c r="L53" s="7"/>
      <c r="M53" s="8"/>
      <c r="N53" s="39"/>
    </row>
    <row r="54" spans="1:14" ht="63" x14ac:dyDescent="0.25">
      <c r="A54" s="3">
        <v>38</v>
      </c>
      <c r="B54" s="3" t="s">
        <v>54</v>
      </c>
      <c r="C54" s="3" t="s">
        <v>52</v>
      </c>
      <c r="D54" s="3">
        <v>1</v>
      </c>
      <c r="E54" s="5">
        <f>3600+11539+3764.25</f>
        <v>18903.25</v>
      </c>
      <c r="F54" s="5">
        <v>21315</v>
      </c>
      <c r="G54" s="5">
        <v>20007.75</v>
      </c>
      <c r="H54" s="6">
        <f t="shared" si="10"/>
        <v>20075.330000000002</v>
      </c>
      <c r="I54" s="6">
        <f t="shared" si="2"/>
        <v>1207.2945563738785</v>
      </c>
      <c r="J54" s="6">
        <f t="shared" si="3"/>
        <v>6.0138217223521533</v>
      </c>
      <c r="K54" s="6">
        <f t="shared" si="11"/>
        <v>20075.330000000002</v>
      </c>
      <c r="L54" s="7"/>
      <c r="M54" s="8"/>
      <c r="N54" s="39"/>
    </row>
    <row r="55" spans="1:14" ht="78.75" x14ac:dyDescent="0.25">
      <c r="A55" s="3">
        <v>39</v>
      </c>
      <c r="B55" s="3" t="s">
        <v>55</v>
      </c>
      <c r="C55" s="3" t="s">
        <v>52</v>
      </c>
      <c r="D55" s="3">
        <v>1</v>
      </c>
      <c r="E55" s="5">
        <v>1575</v>
      </c>
      <c r="F55" s="5">
        <v>1785</v>
      </c>
      <c r="G55" s="5">
        <v>1680</v>
      </c>
      <c r="H55" s="6">
        <f t="shared" si="10"/>
        <v>1680</v>
      </c>
      <c r="I55" s="6">
        <f t="shared" si="2"/>
        <v>105</v>
      </c>
      <c r="J55" s="6">
        <f t="shared" si="3"/>
        <v>6.25</v>
      </c>
      <c r="K55" s="6">
        <f t="shared" si="11"/>
        <v>1680</v>
      </c>
      <c r="L55" s="7"/>
      <c r="M55" s="8"/>
      <c r="N55" s="39"/>
    </row>
    <row r="56" spans="1:14" ht="47.25" x14ac:dyDescent="0.25">
      <c r="A56" s="3">
        <v>40</v>
      </c>
      <c r="B56" s="3" t="s">
        <v>56</v>
      </c>
      <c r="C56" s="3" t="s">
        <v>52</v>
      </c>
      <c r="D56" s="3">
        <v>1</v>
      </c>
      <c r="E56" s="5">
        <v>840</v>
      </c>
      <c r="F56" s="5">
        <v>945</v>
      </c>
      <c r="G56" s="5">
        <v>892.5</v>
      </c>
      <c r="H56" s="6">
        <f t="shared" si="10"/>
        <v>892.5</v>
      </c>
      <c r="I56" s="6">
        <f t="shared" si="2"/>
        <v>52.5</v>
      </c>
      <c r="J56" s="6">
        <f t="shared" si="3"/>
        <v>5.8823529411764701</v>
      </c>
      <c r="K56" s="6">
        <f t="shared" si="11"/>
        <v>892.5</v>
      </c>
      <c r="L56" s="7"/>
      <c r="M56" s="8"/>
      <c r="N56" s="39"/>
    </row>
    <row r="57" spans="1:14" ht="47.25" x14ac:dyDescent="0.25">
      <c r="A57" s="3">
        <v>41</v>
      </c>
      <c r="B57" s="3" t="s">
        <v>60</v>
      </c>
      <c r="C57" s="3" t="s">
        <v>52</v>
      </c>
      <c r="D57" s="3">
        <v>1</v>
      </c>
      <c r="E57" s="5">
        <v>840</v>
      </c>
      <c r="F57" s="5">
        <v>945</v>
      </c>
      <c r="G57" s="5">
        <v>892.5</v>
      </c>
      <c r="H57" s="6">
        <f t="shared" si="10"/>
        <v>892.5</v>
      </c>
      <c r="I57" s="6">
        <f t="shared" si="2"/>
        <v>52.5</v>
      </c>
      <c r="J57" s="6">
        <f t="shared" si="3"/>
        <v>5.8823529411764701</v>
      </c>
      <c r="K57" s="6">
        <f t="shared" si="11"/>
        <v>892.5</v>
      </c>
      <c r="L57" s="7"/>
      <c r="M57" s="8"/>
      <c r="N57" s="39"/>
    </row>
    <row r="58" spans="1:14" ht="31.5" customHeight="1" x14ac:dyDescent="0.25">
      <c r="A58" s="225" t="s">
        <v>48</v>
      </c>
      <c r="B58" s="226"/>
      <c r="C58" s="226"/>
      <c r="D58" s="226"/>
      <c r="E58" s="226"/>
      <c r="F58" s="226"/>
      <c r="G58" s="226"/>
      <c r="H58" s="226"/>
      <c r="I58" s="226"/>
      <c r="J58" s="227"/>
      <c r="K58" s="6"/>
      <c r="L58" s="7"/>
      <c r="M58" s="8"/>
      <c r="N58" s="39"/>
    </row>
    <row r="59" spans="1:14" ht="78.75" x14ac:dyDescent="0.25">
      <c r="A59" s="3">
        <v>42</v>
      </c>
      <c r="B59" s="3" t="s">
        <v>55</v>
      </c>
      <c r="C59" s="3" t="s">
        <v>52</v>
      </c>
      <c r="D59" s="3">
        <v>1</v>
      </c>
      <c r="E59" s="5">
        <v>1575</v>
      </c>
      <c r="F59" s="5">
        <f>1785</f>
        <v>1785</v>
      </c>
      <c r="G59" s="5">
        <v>1680</v>
      </c>
      <c r="H59" s="6">
        <f>ROUND((AVERAGE(E59:G59)),2)</f>
        <v>1680</v>
      </c>
      <c r="I59" s="6">
        <f t="shared" si="2"/>
        <v>105</v>
      </c>
      <c r="J59" s="6">
        <f t="shared" si="3"/>
        <v>6.25</v>
      </c>
      <c r="K59" s="6">
        <f>H59*D59</f>
        <v>1680</v>
      </c>
      <c r="L59" s="7"/>
      <c r="M59" s="8"/>
      <c r="N59" s="39"/>
    </row>
    <row r="60" spans="1:14" ht="47.25" x14ac:dyDescent="0.25">
      <c r="A60" s="3">
        <v>43</v>
      </c>
      <c r="B60" s="3" t="s">
        <v>56</v>
      </c>
      <c r="C60" s="3" t="s">
        <v>52</v>
      </c>
      <c r="D60" s="3">
        <v>1</v>
      </c>
      <c r="E60" s="5">
        <v>840</v>
      </c>
      <c r="F60" s="5">
        <v>945</v>
      </c>
      <c r="G60" s="5">
        <v>892.5</v>
      </c>
      <c r="H60" s="6">
        <f>ROUND((AVERAGE(E60:G60)),2)</f>
        <v>892.5</v>
      </c>
      <c r="I60" s="6">
        <f t="shared" si="2"/>
        <v>52.5</v>
      </c>
      <c r="J60" s="6">
        <f t="shared" si="3"/>
        <v>5.8823529411764701</v>
      </c>
      <c r="K60" s="6">
        <f>H60*D60</f>
        <v>892.5</v>
      </c>
      <c r="L60" s="7"/>
      <c r="M60" s="8"/>
      <c r="N60" s="39"/>
    </row>
    <row r="61" spans="1:14" ht="47.25" x14ac:dyDescent="0.25">
      <c r="A61" s="3">
        <v>44</v>
      </c>
      <c r="B61" s="3" t="s">
        <v>60</v>
      </c>
      <c r="C61" s="3" t="s">
        <v>52</v>
      </c>
      <c r="D61" s="3">
        <v>1</v>
      </c>
      <c r="E61" s="5">
        <v>2520</v>
      </c>
      <c r="F61" s="5">
        <v>2730</v>
      </c>
      <c r="G61" s="5">
        <v>2677.5</v>
      </c>
      <c r="H61" s="6">
        <f>ROUND((AVERAGE(E61:G61)),2)</f>
        <v>2642.5</v>
      </c>
      <c r="I61" s="6">
        <f t="shared" si="2"/>
        <v>109.28746497197197</v>
      </c>
      <c r="J61" s="6">
        <f t="shared" si="3"/>
        <v>4.1357602638399982</v>
      </c>
      <c r="K61" s="6">
        <f>H61*D61</f>
        <v>2642.5</v>
      </c>
      <c r="L61" s="7"/>
      <c r="M61" s="8"/>
      <c r="N61" s="39"/>
    </row>
    <row r="62" spans="1:14" ht="28.5" customHeight="1" x14ac:dyDescent="0.25">
      <c r="A62" s="225" t="s">
        <v>49</v>
      </c>
      <c r="B62" s="226"/>
      <c r="C62" s="226"/>
      <c r="D62" s="226"/>
      <c r="E62" s="226"/>
      <c r="F62" s="226"/>
      <c r="G62" s="226"/>
      <c r="H62" s="226"/>
      <c r="I62" s="226"/>
      <c r="J62" s="227"/>
      <c r="K62" s="6"/>
      <c r="L62" s="7"/>
      <c r="M62" s="8"/>
      <c r="N62" s="39"/>
    </row>
    <row r="63" spans="1:14" ht="78.75" x14ac:dyDescent="0.25">
      <c r="A63" s="3">
        <v>45</v>
      </c>
      <c r="B63" s="3" t="s">
        <v>64</v>
      </c>
      <c r="C63" s="3" t="s">
        <v>52</v>
      </c>
      <c r="D63" s="3">
        <v>1</v>
      </c>
      <c r="E63" s="5">
        <v>1575</v>
      </c>
      <c r="F63" s="5">
        <v>1785</v>
      </c>
      <c r="G63" s="5">
        <v>1680</v>
      </c>
      <c r="H63" s="6">
        <f>ROUND((AVERAGE(E63:G63)),2)</f>
        <v>1680</v>
      </c>
      <c r="I63" s="6">
        <f t="shared" si="2"/>
        <v>105</v>
      </c>
      <c r="J63" s="6">
        <f t="shared" si="3"/>
        <v>6.25</v>
      </c>
      <c r="K63" s="6">
        <f>H63*D63</f>
        <v>1680</v>
      </c>
      <c r="L63" s="7"/>
      <c r="M63" s="8"/>
      <c r="N63" s="39"/>
    </row>
    <row r="64" spans="1:14" ht="31.5" x14ac:dyDescent="0.25">
      <c r="A64" s="3">
        <v>46</v>
      </c>
      <c r="B64" s="3" t="s">
        <v>63</v>
      </c>
      <c r="C64" s="3" t="s">
        <v>52</v>
      </c>
      <c r="D64" s="3">
        <v>1</v>
      </c>
      <c r="E64" s="5">
        <f>840+1139.25</f>
        <v>1979.25</v>
      </c>
      <c r="F64" s="5">
        <f>945+1249.5</f>
        <v>2194.5</v>
      </c>
      <c r="G64" s="5">
        <f>892.5+1197</f>
        <v>2089.5</v>
      </c>
      <c r="H64" s="6">
        <f>ROUND((AVERAGE(E64:G64)),2)</f>
        <v>2087.75</v>
      </c>
      <c r="I64" s="6">
        <f t="shared" si="2"/>
        <v>107.63567020277246</v>
      </c>
      <c r="J64" s="6">
        <f t="shared" si="3"/>
        <v>5.1555823351824914</v>
      </c>
      <c r="K64" s="6">
        <f>H64*D64</f>
        <v>2087.75</v>
      </c>
      <c r="L64" s="7"/>
      <c r="M64" s="8"/>
      <c r="N64" s="39"/>
    </row>
    <row r="65" spans="1:14" ht="47.25" x14ac:dyDescent="0.25">
      <c r="A65" s="3">
        <v>47</v>
      </c>
      <c r="B65" s="3" t="s">
        <v>60</v>
      </c>
      <c r="C65" s="3" t="s">
        <v>52</v>
      </c>
      <c r="D65" s="3">
        <v>1</v>
      </c>
      <c r="E65" s="5">
        <v>2520</v>
      </c>
      <c r="F65" s="5">
        <v>2730</v>
      </c>
      <c r="G65" s="5">
        <v>2677.5</v>
      </c>
      <c r="H65" s="6">
        <f>ROUND((AVERAGE(E65:G65)),2)</f>
        <v>2642.5</v>
      </c>
      <c r="I65" s="6">
        <f t="shared" si="2"/>
        <v>109.28746497197197</v>
      </c>
      <c r="J65" s="6">
        <f t="shared" si="3"/>
        <v>4.1357602638399982</v>
      </c>
      <c r="K65" s="6">
        <f>H65*D65</f>
        <v>2642.5</v>
      </c>
      <c r="L65" s="7"/>
      <c r="M65" s="8"/>
      <c r="N65" s="39"/>
    </row>
    <row r="66" spans="1:14" ht="27" customHeight="1" x14ac:dyDescent="0.25">
      <c r="A66" s="225" t="s">
        <v>50</v>
      </c>
      <c r="B66" s="226"/>
      <c r="C66" s="226"/>
      <c r="D66" s="226"/>
      <c r="E66" s="226"/>
      <c r="F66" s="226"/>
      <c r="G66" s="226"/>
      <c r="H66" s="226"/>
      <c r="I66" s="226"/>
      <c r="J66" s="227"/>
      <c r="K66" s="6"/>
      <c r="L66" s="7"/>
      <c r="M66" s="8"/>
      <c r="N66" s="39"/>
    </row>
    <row r="67" spans="1:14" ht="63" x14ac:dyDescent="0.25">
      <c r="A67" s="3">
        <v>48</v>
      </c>
      <c r="B67" s="3" t="s">
        <v>65</v>
      </c>
      <c r="C67" s="3" t="s">
        <v>52</v>
      </c>
      <c r="D67" s="3">
        <v>1</v>
      </c>
      <c r="E67" s="5">
        <f>1575+700.35</f>
        <v>2275.35</v>
      </c>
      <c r="F67" s="5">
        <f>1785+777</f>
        <v>2562</v>
      </c>
      <c r="G67" s="5">
        <f>1680+740.25</f>
        <v>2420.25</v>
      </c>
      <c r="H67" s="6">
        <f>ROUND((AVERAGE(E67:G67)),2)</f>
        <v>2419.1999999999998</v>
      </c>
      <c r="I67" s="6">
        <f t="shared" si="2"/>
        <v>143.32788458635679</v>
      </c>
      <c r="J67" s="6">
        <f t="shared" si="3"/>
        <v>5.9245984038672619</v>
      </c>
      <c r="K67" s="6">
        <f>H67*D67</f>
        <v>2419.1999999999998</v>
      </c>
      <c r="L67" s="7"/>
      <c r="M67" s="8"/>
      <c r="N67" s="39"/>
    </row>
    <row r="68" spans="1:14" ht="31.5" x14ac:dyDescent="0.25">
      <c r="A68" s="3">
        <v>49</v>
      </c>
      <c r="B68" s="3" t="s">
        <v>63</v>
      </c>
      <c r="C68" s="3" t="s">
        <v>52</v>
      </c>
      <c r="D68" s="3">
        <v>1</v>
      </c>
      <c r="E68" s="5">
        <f>840+1428</f>
        <v>2268</v>
      </c>
      <c r="F68" s="5">
        <f>945+1575</f>
        <v>2520</v>
      </c>
      <c r="G68" s="5">
        <f>892.5+1501.5</f>
        <v>2394</v>
      </c>
      <c r="H68" s="6">
        <f>ROUND((AVERAGE(E68:G68)),2)</f>
        <v>2394</v>
      </c>
      <c r="I68" s="6">
        <f t="shared" si="2"/>
        <v>126</v>
      </c>
      <c r="J68" s="6">
        <f t="shared" si="3"/>
        <v>5.2631578947368416</v>
      </c>
      <c r="K68" s="6">
        <f>H68*D68</f>
        <v>2394</v>
      </c>
      <c r="L68" s="7"/>
      <c r="M68" s="8"/>
      <c r="N68" s="39"/>
    </row>
    <row r="69" spans="1:14" ht="27.75" customHeight="1" x14ac:dyDescent="0.25">
      <c r="A69" s="225" t="s">
        <v>51</v>
      </c>
      <c r="B69" s="226"/>
      <c r="C69" s="226"/>
      <c r="D69" s="226"/>
      <c r="E69" s="226"/>
      <c r="F69" s="226"/>
      <c r="G69" s="226"/>
      <c r="H69" s="226"/>
      <c r="I69" s="226"/>
      <c r="J69" s="227"/>
      <c r="K69" s="6"/>
      <c r="L69" s="7"/>
      <c r="M69" s="8"/>
      <c r="N69" s="39"/>
    </row>
    <row r="70" spans="1:14" ht="63" x14ac:dyDescent="0.25">
      <c r="A70" s="3">
        <v>50</v>
      </c>
      <c r="B70" s="3" t="s">
        <v>65</v>
      </c>
      <c r="C70" s="3" t="s">
        <v>52</v>
      </c>
      <c r="D70" s="3">
        <v>1</v>
      </c>
      <c r="E70" s="5">
        <f>2100+971.25</f>
        <v>3071.25</v>
      </c>
      <c r="F70" s="5">
        <f>2415+1050</f>
        <v>3465</v>
      </c>
      <c r="G70" s="5">
        <f>2310+1023.75</f>
        <v>3333.75</v>
      </c>
      <c r="H70" s="6">
        <f>ROUND((AVERAGE(E70:G70)),2)</f>
        <v>3290</v>
      </c>
      <c r="I70" s="6">
        <f t="shared" si="2"/>
        <v>200.487686654318</v>
      </c>
      <c r="J70" s="6">
        <f t="shared" si="3"/>
        <v>6.0938506581859571</v>
      </c>
      <c r="K70" s="6">
        <f>H70*D70</f>
        <v>3290</v>
      </c>
      <c r="L70" s="7"/>
      <c r="M70" s="8"/>
      <c r="N70" s="39"/>
    </row>
    <row r="71" spans="1:14" ht="47.25" x14ac:dyDescent="0.25">
      <c r="A71" s="3">
        <v>51</v>
      </c>
      <c r="B71" s="3" t="s">
        <v>56</v>
      </c>
      <c r="C71" s="3" t="s">
        <v>52</v>
      </c>
      <c r="D71" s="3">
        <v>1</v>
      </c>
      <c r="E71" s="5">
        <v>840</v>
      </c>
      <c r="F71" s="5">
        <f>945</f>
        <v>945</v>
      </c>
      <c r="G71" s="5">
        <f>892.5</f>
        <v>892.5</v>
      </c>
      <c r="H71" s="6">
        <f>ROUND((AVERAGE(E71:G71)),2)</f>
        <v>892.5</v>
      </c>
      <c r="I71" s="6">
        <f t="shared" si="2"/>
        <v>52.5</v>
      </c>
      <c r="J71" s="6">
        <f t="shared" si="3"/>
        <v>5.8823529411764701</v>
      </c>
      <c r="K71" s="6">
        <f>H71*D71</f>
        <v>892.5</v>
      </c>
      <c r="L71" s="7"/>
      <c r="M71" s="8"/>
      <c r="N71" s="39"/>
    </row>
    <row r="72" spans="1:14" ht="25.5" customHeight="1" x14ac:dyDescent="0.25">
      <c r="A72" s="219" t="s">
        <v>16</v>
      </c>
      <c r="B72" s="220"/>
      <c r="C72" s="220"/>
      <c r="D72" s="220"/>
      <c r="E72" s="220"/>
      <c r="F72" s="220"/>
      <c r="G72" s="220"/>
      <c r="H72" s="220"/>
      <c r="I72" s="220"/>
      <c r="J72" s="221"/>
      <c r="K72" s="10">
        <f>SUM(K13:K71)</f>
        <v>446461.85000000003</v>
      </c>
      <c r="M72" s="11"/>
      <c r="N72" s="12"/>
    </row>
    <row r="73" spans="1:14" ht="15" customHeight="1" x14ac:dyDescent="0.25">
      <c r="A73" s="13"/>
      <c r="C73" s="13"/>
      <c r="D73" s="13"/>
      <c r="E73" s="13"/>
      <c r="F73" s="13"/>
      <c r="G73" s="13"/>
      <c r="H73" s="13"/>
      <c r="I73" s="13"/>
      <c r="J73" s="13"/>
      <c r="K73" s="13"/>
      <c r="L73" s="14"/>
      <c r="N73" s="7"/>
    </row>
    <row r="74" spans="1:14" ht="29.25" customHeight="1" x14ac:dyDescent="0.25">
      <c r="A74" s="216" t="s">
        <v>66</v>
      </c>
      <c r="B74" s="216"/>
      <c r="C74" s="216"/>
      <c r="D74" s="216"/>
      <c r="E74" s="216"/>
      <c r="F74" s="216"/>
      <c r="G74" s="216"/>
      <c r="H74" s="216"/>
      <c r="I74" s="216"/>
      <c r="J74" s="216"/>
      <c r="K74" s="216"/>
      <c r="L74" s="41"/>
      <c r="N74" s="7"/>
    </row>
    <row r="75" spans="1:14" s="18" customFormat="1" ht="18.75" customHeight="1" x14ac:dyDescent="0.3">
      <c r="A75" s="40"/>
      <c r="B75" s="16" t="s">
        <v>18</v>
      </c>
      <c r="C75" s="40"/>
      <c r="D75" s="40"/>
      <c r="E75" s="40"/>
      <c r="F75" s="40"/>
      <c r="G75" s="40"/>
      <c r="H75" s="17"/>
      <c r="I75" s="40"/>
      <c r="K75" s="19"/>
      <c r="L75" s="20"/>
    </row>
    <row r="76" spans="1:14" ht="38.25" customHeight="1" x14ac:dyDescent="0.25">
      <c r="B76" s="45" t="s">
        <v>19</v>
      </c>
      <c r="C76" s="45"/>
      <c r="E76" s="8"/>
      <c r="F76" s="8"/>
      <c r="G76" s="8"/>
      <c r="H76" s="22"/>
    </row>
    <row r="77" spans="1:14" ht="21" customHeight="1" x14ac:dyDescent="0.25">
      <c r="B77" s="28" t="s">
        <v>36</v>
      </c>
      <c r="C77" s="46"/>
      <c r="H77" s="7"/>
    </row>
    <row r="78" spans="1:14" ht="15" customHeight="1" x14ac:dyDescent="0.25">
      <c r="B78" s="28"/>
      <c r="C78" s="46"/>
    </row>
    <row r="79" spans="1:14" ht="38.25" customHeight="1" x14ac:dyDescent="0.25">
      <c r="B79" s="45" t="s">
        <v>21</v>
      </c>
      <c r="C79" s="45"/>
    </row>
    <row r="80" spans="1:14" ht="21.75" customHeight="1" x14ac:dyDescent="0.25">
      <c r="B80" s="28" t="s">
        <v>22</v>
      </c>
      <c r="C80" s="46"/>
    </row>
    <row r="81" spans="2:12" ht="21" customHeight="1" x14ac:dyDescent="0.25">
      <c r="B81" s="46"/>
      <c r="C81" s="46"/>
    </row>
    <row r="82" spans="2:12" ht="16.5" x14ac:dyDescent="0.25">
      <c r="B82" s="47" t="s">
        <v>35</v>
      </c>
      <c r="C82" s="48"/>
      <c r="I82" s="2"/>
      <c r="J82" s="2"/>
      <c r="K82" s="2"/>
    </row>
    <row r="83" spans="2:12" ht="60" customHeight="1" x14ac:dyDescent="0.25">
      <c r="B83" s="45" t="s">
        <v>67</v>
      </c>
      <c r="C83" s="45"/>
      <c r="I83" s="27"/>
      <c r="J83" s="27"/>
      <c r="K83" s="27"/>
    </row>
    <row r="84" spans="2:12" ht="19.5" customHeight="1" x14ac:dyDescent="0.25">
      <c r="B84" s="31" t="s">
        <v>68</v>
      </c>
      <c r="C84" s="46"/>
    </row>
    <row r="85" spans="2:12" ht="17.25" customHeight="1" x14ac:dyDescent="0.25">
      <c r="B85" s="46"/>
      <c r="C85" s="46"/>
    </row>
    <row r="86" spans="2:12" x14ac:dyDescent="0.25">
      <c r="B86" s="223" t="s">
        <v>25</v>
      </c>
      <c r="C86" s="224"/>
      <c r="J86" s="49"/>
      <c r="K86" s="42" t="s">
        <v>24</v>
      </c>
      <c r="L86" s="49"/>
    </row>
    <row r="87" spans="2:12" ht="22.5" customHeight="1" x14ac:dyDescent="0.25">
      <c r="B87" s="224"/>
      <c r="C87" s="224"/>
      <c r="H87" s="29"/>
      <c r="I87" s="18"/>
      <c r="J87" s="36"/>
      <c r="K87" s="36">
        <f ca="1">TODAY()</f>
        <v>46188</v>
      </c>
    </row>
    <row r="88" spans="2:12" ht="19.5" customHeight="1" x14ac:dyDescent="0.25">
      <c r="B88" s="31" t="s">
        <v>69</v>
      </c>
      <c r="C88" s="46"/>
      <c r="I88" s="37"/>
      <c r="J88" s="37"/>
      <c r="K88" s="38" t="s">
        <v>26</v>
      </c>
    </row>
  </sheetData>
  <mergeCells count="16">
    <mergeCell ref="B86:C87"/>
    <mergeCell ref="A74:K74"/>
    <mergeCell ref="A1:K1"/>
    <mergeCell ref="A3:K3"/>
    <mergeCell ref="A6:K6"/>
    <mergeCell ref="A9:K9"/>
    <mergeCell ref="A72:J72"/>
    <mergeCell ref="A12:J12"/>
    <mergeCell ref="A21:J21"/>
    <mergeCell ref="A30:J30"/>
    <mergeCell ref="A40:J40"/>
    <mergeCell ref="A49:J49"/>
    <mergeCell ref="A58:J58"/>
    <mergeCell ref="A62:J62"/>
    <mergeCell ref="A66:J66"/>
    <mergeCell ref="A69:J69"/>
  </mergeCells>
  <pageMargins left="0.7" right="0.7" top="0.75" bottom="0.75" header="0.3" footer="0.3"/>
  <pageSetup paperSize="9" scale="55" orientation="landscape" r:id="rId1"/>
  <rowBreaks count="5" manualBreakCount="5">
    <brk id="20" max="10" man="1"/>
    <brk id="29" max="10" man="1"/>
    <brk id="39" max="10" man="1"/>
    <brk id="48" max="10" man="1"/>
    <brk id="61" max="10" man="1"/>
  </rowBreaks>
  <colBreaks count="1" manualBreakCount="1">
    <brk id="11" max="8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M35"/>
  <sheetViews>
    <sheetView topLeftCell="A4" zoomScale="80" zoomScaleNormal="80" workbookViewId="0">
      <selection activeCell="G13" sqref="G13"/>
    </sheetView>
  </sheetViews>
  <sheetFormatPr defaultRowHeight="15.75" x14ac:dyDescent="0.25"/>
  <cols>
    <col min="1" max="1" width="5.7109375" style="1" customWidth="1"/>
    <col min="2" max="2" width="64.85546875" style="53" customWidth="1"/>
    <col min="3" max="3" width="9.42578125" style="1" customWidth="1"/>
    <col min="4" max="4" width="10.5703125" style="1" customWidth="1"/>
    <col min="5" max="7" width="40.42578125" style="1" customWidth="1"/>
    <col min="8" max="8" width="30.140625" style="1" customWidth="1"/>
    <col min="9" max="15" width="9.140625" style="1"/>
    <col min="16" max="16" width="9.5703125" style="1" bestFit="1" customWidth="1"/>
    <col min="17" max="193" width="9.140625" style="1"/>
    <col min="194" max="194" width="3.85546875" style="1" customWidth="1"/>
    <col min="195" max="195" width="19.85546875" style="1" customWidth="1"/>
    <col min="196" max="196" width="6.5703125" style="1" customWidth="1"/>
    <col min="197" max="197" width="7.5703125" style="1" bestFit="1" customWidth="1"/>
    <col min="198" max="202" width="13.28515625" style="1" customWidth="1"/>
    <col min="203" max="203" width="14.5703125" style="1" customWidth="1"/>
    <col min="204" max="204" width="14.85546875" style="1" customWidth="1"/>
    <col min="205" max="205" width="13.7109375" style="1" bestFit="1" customWidth="1"/>
    <col min="206" max="206" width="15.7109375" style="1" bestFit="1" customWidth="1"/>
    <col min="207" max="207" width="10.5703125" style="1" customWidth="1"/>
    <col min="208" max="208" width="8" style="1" customWidth="1"/>
    <col min="209" max="445" width="9.140625" style="1"/>
    <col min="446" max="446" width="3.85546875" style="1" customWidth="1"/>
    <col min="447" max="447" width="19.85546875" style="1" customWidth="1"/>
    <col min="448" max="448" width="6.5703125" style="1" customWidth="1"/>
    <col min="449" max="449" width="7.5703125" style="1" bestFit="1" customWidth="1"/>
    <col min="450" max="454" width="13.28515625" style="1" customWidth="1"/>
    <col min="455" max="455" width="14.5703125" style="1" customWidth="1"/>
    <col min="456" max="456" width="14.85546875" style="1" customWidth="1"/>
    <col min="457" max="457" width="13.7109375" style="1" bestFit="1" customWidth="1"/>
    <col min="458" max="458" width="15.7109375" style="1" bestFit="1" customWidth="1"/>
    <col min="459" max="459" width="10.5703125" style="1" customWidth="1"/>
    <col min="460" max="460" width="8" style="1" customWidth="1"/>
    <col min="461" max="701" width="9.140625" style="1"/>
    <col min="702" max="702" width="3.85546875" style="1" customWidth="1"/>
    <col min="703" max="703" width="19.85546875" style="1" customWidth="1"/>
    <col min="704" max="704" width="6.5703125" style="1" customWidth="1"/>
    <col min="705" max="705" width="7.5703125" style="1" bestFit="1" customWidth="1"/>
    <col min="706" max="710" width="13.28515625" style="1" customWidth="1"/>
    <col min="711" max="711" width="14.5703125" style="1" customWidth="1"/>
    <col min="712" max="712" width="14.85546875" style="1" customWidth="1"/>
    <col min="713" max="713" width="13.7109375" style="1" bestFit="1" customWidth="1"/>
    <col min="714" max="714" width="15.7109375" style="1" bestFit="1" customWidth="1"/>
    <col min="715" max="715" width="10.5703125" style="1" customWidth="1"/>
    <col min="716" max="716" width="8" style="1" customWidth="1"/>
    <col min="717" max="957" width="9.140625" style="1"/>
    <col min="958" max="958" width="3.85546875" style="1" customWidth="1"/>
    <col min="959" max="959" width="19.85546875" style="1" customWidth="1"/>
    <col min="960" max="960" width="6.5703125" style="1" customWidth="1"/>
    <col min="961" max="961" width="7.5703125" style="1" bestFit="1" customWidth="1"/>
    <col min="962" max="966" width="13.28515625" style="1" customWidth="1"/>
    <col min="967" max="967" width="14.5703125" style="1" customWidth="1"/>
    <col min="968" max="968" width="14.85546875" style="1" customWidth="1"/>
    <col min="969" max="969" width="13.7109375" style="1" bestFit="1" customWidth="1"/>
    <col min="970" max="970" width="15.7109375" style="1" bestFit="1" customWidth="1"/>
    <col min="971" max="971" width="10.5703125" style="1" customWidth="1"/>
    <col min="972" max="972" width="8" style="1" customWidth="1"/>
    <col min="973" max="1213" width="9.140625" style="1"/>
    <col min="1214" max="1214" width="3.85546875" style="1" customWidth="1"/>
    <col min="1215" max="1215" width="19.85546875" style="1" customWidth="1"/>
    <col min="1216" max="1216" width="6.5703125" style="1" customWidth="1"/>
    <col min="1217" max="1217" width="7.5703125" style="1" bestFit="1" customWidth="1"/>
    <col min="1218" max="1222" width="13.28515625" style="1" customWidth="1"/>
    <col min="1223" max="1223" width="14.5703125" style="1" customWidth="1"/>
    <col min="1224" max="1224" width="14.85546875" style="1" customWidth="1"/>
    <col min="1225" max="1225" width="13.7109375" style="1" bestFit="1" customWidth="1"/>
    <col min="1226" max="1226" width="15.7109375" style="1" bestFit="1" customWidth="1"/>
    <col min="1227" max="1227" width="10.5703125" style="1" customWidth="1"/>
    <col min="1228" max="1228" width="8" style="1" customWidth="1"/>
    <col min="1229" max="1469" width="9.140625" style="1"/>
    <col min="1470" max="1470" width="3.85546875" style="1" customWidth="1"/>
    <col min="1471" max="1471" width="19.85546875" style="1" customWidth="1"/>
    <col min="1472" max="1472" width="6.5703125" style="1" customWidth="1"/>
    <col min="1473" max="1473" width="7.5703125" style="1" bestFit="1" customWidth="1"/>
    <col min="1474" max="1478" width="13.28515625" style="1" customWidth="1"/>
    <col min="1479" max="1479" width="14.5703125" style="1" customWidth="1"/>
    <col min="1480" max="1480" width="14.85546875" style="1" customWidth="1"/>
    <col min="1481" max="1481" width="13.7109375" style="1" bestFit="1" customWidth="1"/>
    <col min="1482" max="1482" width="15.7109375" style="1" bestFit="1" customWidth="1"/>
    <col min="1483" max="1483" width="10.5703125" style="1" customWidth="1"/>
    <col min="1484" max="1484" width="8" style="1" customWidth="1"/>
    <col min="1485" max="1725" width="9.140625" style="1"/>
    <col min="1726" max="1726" width="3.85546875" style="1" customWidth="1"/>
    <col min="1727" max="1727" width="19.85546875" style="1" customWidth="1"/>
    <col min="1728" max="1728" width="6.5703125" style="1" customWidth="1"/>
    <col min="1729" max="1729" width="7.5703125" style="1" bestFit="1" customWidth="1"/>
    <col min="1730" max="1734" width="13.28515625" style="1" customWidth="1"/>
    <col min="1735" max="1735" width="14.5703125" style="1" customWidth="1"/>
    <col min="1736" max="1736" width="14.85546875" style="1" customWidth="1"/>
    <col min="1737" max="1737" width="13.7109375" style="1" bestFit="1" customWidth="1"/>
    <col min="1738" max="1738" width="15.7109375" style="1" bestFit="1" customWidth="1"/>
    <col min="1739" max="1739" width="10.5703125" style="1" customWidth="1"/>
    <col min="1740" max="1740" width="8" style="1" customWidth="1"/>
    <col min="1741" max="1981" width="9.140625" style="1"/>
    <col min="1982" max="1982" width="3.85546875" style="1" customWidth="1"/>
    <col min="1983" max="1983" width="19.85546875" style="1" customWidth="1"/>
    <col min="1984" max="1984" width="6.5703125" style="1" customWidth="1"/>
    <col min="1985" max="1985" width="7.5703125" style="1" bestFit="1" customWidth="1"/>
    <col min="1986" max="1990" width="13.28515625" style="1" customWidth="1"/>
    <col min="1991" max="1991" width="14.5703125" style="1" customWidth="1"/>
    <col min="1992" max="1992" width="14.85546875" style="1" customWidth="1"/>
    <col min="1993" max="1993" width="13.7109375" style="1" bestFit="1" customWidth="1"/>
    <col min="1994" max="1994" width="15.7109375" style="1" bestFit="1" customWidth="1"/>
    <col min="1995" max="1995" width="10.5703125" style="1" customWidth="1"/>
    <col min="1996" max="1996" width="8" style="1" customWidth="1"/>
    <col min="1997" max="2237" width="9.140625" style="1"/>
    <col min="2238" max="2238" width="3.85546875" style="1" customWidth="1"/>
    <col min="2239" max="2239" width="19.85546875" style="1" customWidth="1"/>
    <col min="2240" max="2240" width="6.5703125" style="1" customWidth="1"/>
    <col min="2241" max="2241" width="7.5703125" style="1" bestFit="1" customWidth="1"/>
    <col min="2242" max="2246" width="13.28515625" style="1" customWidth="1"/>
    <col min="2247" max="2247" width="14.5703125" style="1" customWidth="1"/>
    <col min="2248" max="2248" width="14.85546875" style="1" customWidth="1"/>
    <col min="2249" max="2249" width="13.7109375" style="1" bestFit="1" customWidth="1"/>
    <col min="2250" max="2250" width="15.7109375" style="1" bestFit="1" customWidth="1"/>
    <col min="2251" max="2251" width="10.5703125" style="1" customWidth="1"/>
    <col min="2252" max="2252" width="8" style="1" customWidth="1"/>
    <col min="2253" max="2493" width="9.140625" style="1"/>
    <col min="2494" max="2494" width="3.85546875" style="1" customWidth="1"/>
    <col min="2495" max="2495" width="19.85546875" style="1" customWidth="1"/>
    <col min="2496" max="2496" width="6.5703125" style="1" customWidth="1"/>
    <col min="2497" max="2497" width="7.5703125" style="1" bestFit="1" customWidth="1"/>
    <col min="2498" max="2502" width="13.28515625" style="1" customWidth="1"/>
    <col min="2503" max="2503" width="14.5703125" style="1" customWidth="1"/>
    <col min="2504" max="2504" width="14.85546875" style="1" customWidth="1"/>
    <col min="2505" max="2505" width="13.7109375" style="1" bestFit="1" customWidth="1"/>
    <col min="2506" max="2506" width="15.7109375" style="1" bestFit="1" customWidth="1"/>
    <col min="2507" max="2507" width="10.5703125" style="1" customWidth="1"/>
    <col min="2508" max="2508" width="8" style="1" customWidth="1"/>
    <col min="2509" max="2749" width="9.140625" style="1"/>
    <col min="2750" max="2750" width="3.85546875" style="1" customWidth="1"/>
    <col min="2751" max="2751" width="19.85546875" style="1" customWidth="1"/>
    <col min="2752" max="2752" width="6.5703125" style="1" customWidth="1"/>
    <col min="2753" max="2753" width="7.5703125" style="1" bestFit="1" customWidth="1"/>
    <col min="2754" max="2758" width="13.28515625" style="1" customWidth="1"/>
    <col min="2759" max="2759" width="14.5703125" style="1" customWidth="1"/>
    <col min="2760" max="2760" width="14.85546875" style="1" customWidth="1"/>
    <col min="2761" max="2761" width="13.7109375" style="1" bestFit="1" customWidth="1"/>
    <col min="2762" max="2762" width="15.7109375" style="1" bestFit="1" customWidth="1"/>
    <col min="2763" max="2763" width="10.5703125" style="1" customWidth="1"/>
    <col min="2764" max="2764" width="8" style="1" customWidth="1"/>
    <col min="2765" max="3005" width="9.140625" style="1"/>
    <col min="3006" max="3006" width="3.85546875" style="1" customWidth="1"/>
    <col min="3007" max="3007" width="19.85546875" style="1" customWidth="1"/>
    <col min="3008" max="3008" width="6.5703125" style="1" customWidth="1"/>
    <col min="3009" max="3009" width="7.5703125" style="1" bestFit="1" customWidth="1"/>
    <col min="3010" max="3014" width="13.28515625" style="1" customWidth="1"/>
    <col min="3015" max="3015" width="14.5703125" style="1" customWidth="1"/>
    <col min="3016" max="3016" width="14.85546875" style="1" customWidth="1"/>
    <col min="3017" max="3017" width="13.7109375" style="1" bestFit="1" customWidth="1"/>
    <col min="3018" max="3018" width="15.7109375" style="1" bestFit="1" customWidth="1"/>
    <col min="3019" max="3019" width="10.5703125" style="1" customWidth="1"/>
    <col min="3020" max="3020" width="8" style="1" customWidth="1"/>
    <col min="3021" max="3261" width="9.140625" style="1"/>
    <col min="3262" max="3262" width="3.85546875" style="1" customWidth="1"/>
    <col min="3263" max="3263" width="19.85546875" style="1" customWidth="1"/>
    <col min="3264" max="3264" width="6.5703125" style="1" customWidth="1"/>
    <col min="3265" max="3265" width="7.5703125" style="1" bestFit="1" customWidth="1"/>
    <col min="3266" max="3270" width="13.28515625" style="1" customWidth="1"/>
    <col min="3271" max="3271" width="14.5703125" style="1" customWidth="1"/>
    <col min="3272" max="3272" width="14.85546875" style="1" customWidth="1"/>
    <col min="3273" max="3273" width="13.7109375" style="1" bestFit="1" customWidth="1"/>
    <col min="3274" max="3274" width="15.7109375" style="1" bestFit="1" customWidth="1"/>
    <col min="3275" max="3275" width="10.5703125" style="1" customWidth="1"/>
    <col min="3276" max="3276" width="8" style="1" customWidth="1"/>
    <col min="3277" max="3517" width="9.140625" style="1"/>
    <col min="3518" max="3518" width="3.85546875" style="1" customWidth="1"/>
    <col min="3519" max="3519" width="19.85546875" style="1" customWidth="1"/>
    <col min="3520" max="3520" width="6.5703125" style="1" customWidth="1"/>
    <col min="3521" max="3521" width="7.5703125" style="1" bestFit="1" customWidth="1"/>
    <col min="3522" max="3526" width="13.28515625" style="1" customWidth="1"/>
    <col min="3527" max="3527" width="14.5703125" style="1" customWidth="1"/>
    <col min="3528" max="3528" width="14.85546875" style="1" customWidth="1"/>
    <col min="3529" max="3529" width="13.7109375" style="1" bestFit="1" customWidth="1"/>
    <col min="3530" max="3530" width="15.7109375" style="1" bestFit="1" customWidth="1"/>
    <col min="3531" max="3531" width="10.5703125" style="1" customWidth="1"/>
    <col min="3532" max="3532" width="8" style="1" customWidth="1"/>
    <col min="3533" max="3773" width="9.140625" style="1"/>
    <col min="3774" max="3774" width="3.85546875" style="1" customWidth="1"/>
    <col min="3775" max="3775" width="19.85546875" style="1" customWidth="1"/>
    <col min="3776" max="3776" width="6.5703125" style="1" customWidth="1"/>
    <col min="3777" max="3777" width="7.5703125" style="1" bestFit="1" customWidth="1"/>
    <col min="3778" max="3782" width="13.28515625" style="1" customWidth="1"/>
    <col min="3783" max="3783" width="14.5703125" style="1" customWidth="1"/>
    <col min="3784" max="3784" width="14.85546875" style="1" customWidth="1"/>
    <col min="3785" max="3785" width="13.7109375" style="1" bestFit="1" customWidth="1"/>
    <col min="3786" max="3786" width="15.7109375" style="1" bestFit="1" customWidth="1"/>
    <col min="3787" max="3787" width="10.5703125" style="1" customWidth="1"/>
    <col min="3788" max="3788" width="8" style="1" customWidth="1"/>
    <col min="3789" max="4029" width="9.140625" style="1"/>
    <col min="4030" max="4030" width="3.85546875" style="1" customWidth="1"/>
    <col min="4031" max="4031" width="19.85546875" style="1" customWidth="1"/>
    <col min="4032" max="4032" width="6.5703125" style="1" customWidth="1"/>
    <col min="4033" max="4033" width="7.5703125" style="1" bestFit="1" customWidth="1"/>
    <col min="4034" max="4038" width="13.28515625" style="1" customWidth="1"/>
    <col min="4039" max="4039" width="14.5703125" style="1" customWidth="1"/>
    <col min="4040" max="4040" width="14.85546875" style="1" customWidth="1"/>
    <col min="4041" max="4041" width="13.7109375" style="1" bestFit="1" customWidth="1"/>
    <col min="4042" max="4042" width="15.7109375" style="1" bestFit="1" customWidth="1"/>
    <col min="4043" max="4043" width="10.5703125" style="1" customWidth="1"/>
    <col min="4044" max="4044" width="8" style="1" customWidth="1"/>
    <col min="4045" max="4285" width="9.140625" style="1"/>
    <col min="4286" max="4286" width="3.85546875" style="1" customWidth="1"/>
    <col min="4287" max="4287" width="19.85546875" style="1" customWidth="1"/>
    <col min="4288" max="4288" width="6.5703125" style="1" customWidth="1"/>
    <col min="4289" max="4289" width="7.5703125" style="1" bestFit="1" customWidth="1"/>
    <col min="4290" max="4294" width="13.28515625" style="1" customWidth="1"/>
    <col min="4295" max="4295" width="14.5703125" style="1" customWidth="1"/>
    <col min="4296" max="4296" width="14.85546875" style="1" customWidth="1"/>
    <col min="4297" max="4297" width="13.7109375" style="1" bestFit="1" customWidth="1"/>
    <col min="4298" max="4298" width="15.7109375" style="1" bestFit="1" customWidth="1"/>
    <col min="4299" max="4299" width="10.5703125" style="1" customWidth="1"/>
    <col min="4300" max="4300" width="8" style="1" customWidth="1"/>
    <col min="4301" max="4541" width="9.140625" style="1"/>
    <col min="4542" max="4542" width="3.85546875" style="1" customWidth="1"/>
    <col min="4543" max="4543" width="19.85546875" style="1" customWidth="1"/>
    <col min="4544" max="4544" width="6.5703125" style="1" customWidth="1"/>
    <col min="4545" max="4545" width="7.5703125" style="1" bestFit="1" customWidth="1"/>
    <col min="4546" max="4550" width="13.28515625" style="1" customWidth="1"/>
    <col min="4551" max="4551" width="14.5703125" style="1" customWidth="1"/>
    <col min="4552" max="4552" width="14.85546875" style="1" customWidth="1"/>
    <col min="4553" max="4553" width="13.7109375" style="1" bestFit="1" customWidth="1"/>
    <col min="4554" max="4554" width="15.7109375" style="1" bestFit="1" customWidth="1"/>
    <col min="4555" max="4555" width="10.5703125" style="1" customWidth="1"/>
    <col min="4556" max="4556" width="8" style="1" customWidth="1"/>
    <col min="4557" max="4797" width="9.140625" style="1"/>
    <col min="4798" max="4798" width="3.85546875" style="1" customWidth="1"/>
    <col min="4799" max="4799" width="19.85546875" style="1" customWidth="1"/>
    <col min="4800" max="4800" width="6.5703125" style="1" customWidth="1"/>
    <col min="4801" max="4801" width="7.5703125" style="1" bestFit="1" customWidth="1"/>
    <col min="4802" max="4806" width="13.28515625" style="1" customWidth="1"/>
    <col min="4807" max="4807" width="14.5703125" style="1" customWidth="1"/>
    <col min="4808" max="4808" width="14.85546875" style="1" customWidth="1"/>
    <col min="4809" max="4809" width="13.7109375" style="1" bestFit="1" customWidth="1"/>
    <col min="4810" max="4810" width="15.7109375" style="1" bestFit="1" customWidth="1"/>
    <col min="4811" max="4811" width="10.5703125" style="1" customWidth="1"/>
    <col min="4812" max="4812" width="8" style="1" customWidth="1"/>
    <col min="4813" max="5053" width="9.140625" style="1"/>
    <col min="5054" max="5054" width="3.85546875" style="1" customWidth="1"/>
    <col min="5055" max="5055" width="19.85546875" style="1" customWidth="1"/>
    <col min="5056" max="5056" width="6.5703125" style="1" customWidth="1"/>
    <col min="5057" max="5057" width="7.5703125" style="1" bestFit="1" customWidth="1"/>
    <col min="5058" max="5062" width="13.28515625" style="1" customWidth="1"/>
    <col min="5063" max="5063" width="14.5703125" style="1" customWidth="1"/>
    <col min="5064" max="5064" width="14.85546875" style="1" customWidth="1"/>
    <col min="5065" max="5065" width="13.7109375" style="1" bestFit="1" customWidth="1"/>
    <col min="5066" max="5066" width="15.7109375" style="1" bestFit="1" customWidth="1"/>
    <col min="5067" max="5067" width="10.5703125" style="1" customWidth="1"/>
    <col min="5068" max="5068" width="8" style="1" customWidth="1"/>
    <col min="5069" max="5309" width="9.140625" style="1"/>
    <col min="5310" max="5310" width="3.85546875" style="1" customWidth="1"/>
    <col min="5311" max="5311" width="19.85546875" style="1" customWidth="1"/>
    <col min="5312" max="5312" width="6.5703125" style="1" customWidth="1"/>
    <col min="5313" max="5313" width="7.5703125" style="1" bestFit="1" customWidth="1"/>
    <col min="5314" max="5318" width="13.28515625" style="1" customWidth="1"/>
    <col min="5319" max="5319" width="14.5703125" style="1" customWidth="1"/>
    <col min="5320" max="5320" width="14.85546875" style="1" customWidth="1"/>
    <col min="5321" max="5321" width="13.7109375" style="1" bestFit="1" customWidth="1"/>
    <col min="5322" max="5322" width="15.7109375" style="1" bestFit="1" customWidth="1"/>
    <col min="5323" max="5323" width="10.5703125" style="1" customWidth="1"/>
    <col min="5324" max="5324" width="8" style="1" customWidth="1"/>
    <col min="5325" max="5565" width="9.140625" style="1"/>
    <col min="5566" max="5566" width="3.85546875" style="1" customWidth="1"/>
    <col min="5567" max="5567" width="19.85546875" style="1" customWidth="1"/>
    <col min="5568" max="5568" width="6.5703125" style="1" customWidth="1"/>
    <col min="5569" max="5569" width="7.5703125" style="1" bestFit="1" customWidth="1"/>
    <col min="5570" max="5574" width="13.28515625" style="1" customWidth="1"/>
    <col min="5575" max="5575" width="14.5703125" style="1" customWidth="1"/>
    <col min="5576" max="5576" width="14.85546875" style="1" customWidth="1"/>
    <col min="5577" max="5577" width="13.7109375" style="1" bestFit="1" customWidth="1"/>
    <col min="5578" max="5578" width="15.7109375" style="1" bestFit="1" customWidth="1"/>
    <col min="5579" max="5579" width="10.5703125" style="1" customWidth="1"/>
    <col min="5580" max="5580" width="8" style="1" customWidth="1"/>
    <col min="5581" max="5821" width="9.140625" style="1"/>
    <col min="5822" max="5822" width="3.85546875" style="1" customWidth="1"/>
    <col min="5823" max="5823" width="19.85546875" style="1" customWidth="1"/>
    <col min="5824" max="5824" width="6.5703125" style="1" customWidth="1"/>
    <col min="5825" max="5825" width="7.5703125" style="1" bestFit="1" customWidth="1"/>
    <col min="5826" max="5830" width="13.28515625" style="1" customWidth="1"/>
    <col min="5831" max="5831" width="14.5703125" style="1" customWidth="1"/>
    <col min="5832" max="5832" width="14.85546875" style="1" customWidth="1"/>
    <col min="5833" max="5833" width="13.7109375" style="1" bestFit="1" customWidth="1"/>
    <col min="5834" max="5834" width="15.7109375" style="1" bestFit="1" customWidth="1"/>
    <col min="5835" max="5835" width="10.5703125" style="1" customWidth="1"/>
    <col min="5836" max="5836" width="8" style="1" customWidth="1"/>
    <col min="5837" max="6077" width="9.140625" style="1"/>
    <col min="6078" max="6078" width="3.85546875" style="1" customWidth="1"/>
    <col min="6079" max="6079" width="19.85546875" style="1" customWidth="1"/>
    <col min="6080" max="6080" width="6.5703125" style="1" customWidth="1"/>
    <col min="6081" max="6081" width="7.5703125" style="1" bestFit="1" customWidth="1"/>
    <col min="6082" max="6086" width="13.28515625" style="1" customWidth="1"/>
    <col min="6087" max="6087" width="14.5703125" style="1" customWidth="1"/>
    <col min="6088" max="6088" width="14.85546875" style="1" customWidth="1"/>
    <col min="6089" max="6089" width="13.7109375" style="1" bestFit="1" customWidth="1"/>
    <col min="6090" max="6090" width="15.7109375" style="1" bestFit="1" customWidth="1"/>
    <col min="6091" max="6091" width="10.5703125" style="1" customWidth="1"/>
    <col min="6092" max="6092" width="8" style="1" customWidth="1"/>
    <col min="6093" max="6333" width="9.140625" style="1"/>
    <col min="6334" max="6334" width="3.85546875" style="1" customWidth="1"/>
    <col min="6335" max="6335" width="19.85546875" style="1" customWidth="1"/>
    <col min="6336" max="6336" width="6.5703125" style="1" customWidth="1"/>
    <col min="6337" max="6337" width="7.5703125" style="1" bestFit="1" customWidth="1"/>
    <col min="6338" max="6342" width="13.28515625" style="1" customWidth="1"/>
    <col min="6343" max="6343" width="14.5703125" style="1" customWidth="1"/>
    <col min="6344" max="6344" width="14.85546875" style="1" customWidth="1"/>
    <col min="6345" max="6345" width="13.7109375" style="1" bestFit="1" customWidth="1"/>
    <col min="6346" max="6346" width="15.7109375" style="1" bestFit="1" customWidth="1"/>
    <col min="6347" max="6347" width="10.5703125" style="1" customWidth="1"/>
    <col min="6348" max="6348" width="8" style="1" customWidth="1"/>
    <col min="6349" max="6589" width="9.140625" style="1"/>
    <col min="6590" max="6590" width="3.85546875" style="1" customWidth="1"/>
    <col min="6591" max="6591" width="19.85546875" style="1" customWidth="1"/>
    <col min="6592" max="6592" width="6.5703125" style="1" customWidth="1"/>
    <col min="6593" max="6593" width="7.5703125" style="1" bestFit="1" customWidth="1"/>
    <col min="6594" max="6598" width="13.28515625" style="1" customWidth="1"/>
    <col min="6599" max="6599" width="14.5703125" style="1" customWidth="1"/>
    <col min="6600" max="6600" width="14.85546875" style="1" customWidth="1"/>
    <col min="6601" max="6601" width="13.7109375" style="1" bestFit="1" customWidth="1"/>
    <col min="6602" max="6602" width="15.7109375" style="1" bestFit="1" customWidth="1"/>
    <col min="6603" max="6603" width="10.5703125" style="1" customWidth="1"/>
    <col min="6604" max="6604" width="8" style="1" customWidth="1"/>
    <col min="6605" max="6845" width="9.140625" style="1"/>
    <col min="6846" max="6846" width="3.85546875" style="1" customWidth="1"/>
    <col min="6847" max="6847" width="19.85546875" style="1" customWidth="1"/>
    <col min="6848" max="6848" width="6.5703125" style="1" customWidth="1"/>
    <col min="6849" max="6849" width="7.5703125" style="1" bestFit="1" customWidth="1"/>
    <col min="6850" max="6854" width="13.28515625" style="1" customWidth="1"/>
    <col min="6855" max="6855" width="14.5703125" style="1" customWidth="1"/>
    <col min="6856" max="6856" width="14.85546875" style="1" customWidth="1"/>
    <col min="6857" max="6857" width="13.7109375" style="1" bestFit="1" customWidth="1"/>
    <col min="6858" max="6858" width="15.7109375" style="1" bestFit="1" customWidth="1"/>
    <col min="6859" max="6859" width="10.5703125" style="1" customWidth="1"/>
    <col min="6860" max="6860" width="8" style="1" customWidth="1"/>
    <col min="6861" max="7101" width="9.140625" style="1"/>
    <col min="7102" max="7102" width="3.85546875" style="1" customWidth="1"/>
    <col min="7103" max="7103" width="19.85546875" style="1" customWidth="1"/>
    <col min="7104" max="7104" width="6.5703125" style="1" customWidth="1"/>
    <col min="7105" max="7105" width="7.5703125" style="1" bestFit="1" customWidth="1"/>
    <col min="7106" max="7110" width="13.28515625" style="1" customWidth="1"/>
    <col min="7111" max="7111" width="14.5703125" style="1" customWidth="1"/>
    <col min="7112" max="7112" width="14.85546875" style="1" customWidth="1"/>
    <col min="7113" max="7113" width="13.7109375" style="1" bestFit="1" customWidth="1"/>
    <col min="7114" max="7114" width="15.7109375" style="1" bestFit="1" customWidth="1"/>
    <col min="7115" max="7115" width="10.5703125" style="1" customWidth="1"/>
    <col min="7116" max="7116" width="8" style="1" customWidth="1"/>
    <col min="7117" max="7357" width="9.140625" style="1"/>
    <col min="7358" max="7358" width="3.85546875" style="1" customWidth="1"/>
    <col min="7359" max="7359" width="19.85546875" style="1" customWidth="1"/>
    <col min="7360" max="7360" width="6.5703125" style="1" customWidth="1"/>
    <col min="7361" max="7361" width="7.5703125" style="1" bestFit="1" customWidth="1"/>
    <col min="7362" max="7366" width="13.28515625" style="1" customWidth="1"/>
    <col min="7367" max="7367" width="14.5703125" style="1" customWidth="1"/>
    <col min="7368" max="7368" width="14.85546875" style="1" customWidth="1"/>
    <col min="7369" max="7369" width="13.7109375" style="1" bestFit="1" customWidth="1"/>
    <col min="7370" max="7370" width="15.7109375" style="1" bestFit="1" customWidth="1"/>
    <col min="7371" max="7371" width="10.5703125" style="1" customWidth="1"/>
    <col min="7372" max="7372" width="8" style="1" customWidth="1"/>
    <col min="7373" max="7613" width="9.140625" style="1"/>
    <col min="7614" max="7614" width="3.85546875" style="1" customWidth="1"/>
    <col min="7615" max="7615" width="19.85546875" style="1" customWidth="1"/>
    <col min="7616" max="7616" width="6.5703125" style="1" customWidth="1"/>
    <col min="7617" max="7617" width="7.5703125" style="1" bestFit="1" customWidth="1"/>
    <col min="7618" max="7622" width="13.28515625" style="1" customWidth="1"/>
    <col min="7623" max="7623" width="14.5703125" style="1" customWidth="1"/>
    <col min="7624" max="7624" width="14.85546875" style="1" customWidth="1"/>
    <col min="7625" max="7625" width="13.7109375" style="1" bestFit="1" customWidth="1"/>
    <col min="7626" max="7626" width="15.7109375" style="1" bestFit="1" customWidth="1"/>
    <col min="7627" max="7627" width="10.5703125" style="1" customWidth="1"/>
    <col min="7628" max="7628" width="8" style="1" customWidth="1"/>
    <col min="7629" max="7869" width="9.140625" style="1"/>
    <col min="7870" max="7870" width="3.85546875" style="1" customWidth="1"/>
    <col min="7871" max="7871" width="19.85546875" style="1" customWidth="1"/>
    <col min="7872" max="7872" width="6.5703125" style="1" customWidth="1"/>
    <col min="7873" max="7873" width="7.5703125" style="1" bestFit="1" customWidth="1"/>
    <col min="7874" max="7878" width="13.28515625" style="1" customWidth="1"/>
    <col min="7879" max="7879" width="14.5703125" style="1" customWidth="1"/>
    <col min="7880" max="7880" width="14.85546875" style="1" customWidth="1"/>
    <col min="7881" max="7881" width="13.7109375" style="1" bestFit="1" customWidth="1"/>
    <col min="7882" max="7882" width="15.7109375" style="1" bestFit="1" customWidth="1"/>
    <col min="7883" max="7883" width="10.5703125" style="1" customWidth="1"/>
    <col min="7884" max="7884" width="8" style="1" customWidth="1"/>
    <col min="7885" max="8125" width="9.140625" style="1"/>
    <col min="8126" max="8126" width="3.85546875" style="1" customWidth="1"/>
    <col min="8127" max="8127" width="19.85546875" style="1" customWidth="1"/>
    <col min="8128" max="8128" width="6.5703125" style="1" customWidth="1"/>
    <col min="8129" max="8129" width="7.5703125" style="1" bestFit="1" customWidth="1"/>
    <col min="8130" max="8134" width="13.28515625" style="1" customWidth="1"/>
    <col min="8135" max="8135" width="14.5703125" style="1" customWidth="1"/>
    <col min="8136" max="8136" width="14.85546875" style="1" customWidth="1"/>
    <col min="8137" max="8137" width="13.7109375" style="1" bestFit="1" customWidth="1"/>
    <col min="8138" max="8138" width="15.7109375" style="1" bestFit="1" customWidth="1"/>
    <col min="8139" max="8139" width="10.5703125" style="1" customWidth="1"/>
    <col min="8140" max="8140" width="8" style="1" customWidth="1"/>
    <col min="8141" max="8381" width="9.140625" style="1"/>
    <col min="8382" max="8382" width="3.85546875" style="1" customWidth="1"/>
    <col min="8383" max="8383" width="19.85546875" style="1" customWidth="1"/>
    <col min="8384" max="8384" width="6.5703125" style="1" customWidth="1"/>
    <col min="8385" max="8385" width="7.5703125" style="1" bestFit="1" customWidth="1"/>
    <col min="8386" max="8390" width="13.28515625" style="1" customWidth="1"/>
    <col min="8391" max="8391" width="14.5703125" style="1" customWidth="1"/>
    <col min="8392" max="8392" width="14.85546875" style="1" customWidth="1"/>
    <col min="8393" max="8393" width="13.7109375" style="1" bestFit="1" customWidth="1"/>
    <col min="8394" max="8394" width="15.7109375" style="1" bestFit="1" customWidth="1"/>
    <col min="8395" max="8395" width="10.5703125" style="1" customWidth="1"/>
    <col min="8396" max="8396" width="8" style="1" customWidth="1"/>
    <col min="8397" max="8637" width="9.140625" style="1"/>
    <col min="8638" max="8638" width="3.85546875" style="1" customWidth="1"/>
    <col min="8639" max="8639" width="19.85546875" style="1" customWidth="1"/>
    <col min="8640" max="8640" width="6.5703125" style="1" customWidth="1"/>
    <col min="8641" max="8641" width="7.5703125" style="1" bestFit="1" customWidth="1"/>
    <col min="8642" max="8646" width="13.28515625" style="1" customWidth="1"/>
    <col min="8647" max="8647" width="14.5703125" style="1" customWidth="1"/>
    <col min="8648" max="8648" width="14.85546875" style="1" customWidth="1"/>
    <col min="8649" max="8649" width="13.7109375" style="1" bestFit="1" customWidth="1"/>
    <col min="8650" max="8650" width="15.7109375" style="1" bestFit="1" customWidth="1"/>
    <col min="8651" max="8651" width="10.5703125" style="1" customWidth="1"/>
    <col min="8652" max="8652" width="8" style="1" customWidth="1"/>
    <col min="8653" max="8893" width="9.140625" style="1"/>
    <col min="8894" max="8894" width="3.85546875" style="1" customWidth="1"/>
    <col min="8895" max="8895" width="19.85546875" style="1" customWidth="1"/>
    <col min="8896" max="8896" width="6.5703125" style="1" customWidth="1"/>
    <col min="8897" max="8897" width="7.5703125" style="1" bestFit="1" customWidth="1"/>
    <col min="8898" max="8902" width="13.28515625" style="1" customWidth="1"/>
    <col min="8903" max="8903" width="14.5703125" style="1" customWidth="1"/>
    <col min="8904" max="8904" width="14.85546875" style="1" customWidth="1"/>
    <col min="8905" max="8905" width="13.7109375" style="1" bestFit="1" customWidth="1"/>
    <col min="8906" max="8906" width="15.7109375" style="1" bestFit="1" customWidth="1"/>
    <col min="8907" max="8907" width="10.5703125" style="1" customWidth="1"/>
    <col min="8908" max="8908" width="8" style="1" customWidth="1"/>
    <col min="8909" max="9149" width="9.140625" style="1"/>
    <col min="9150" max="9150" width="3.85546875" style="1" customWidth="1"/>
    <col min="9151" max="9151" width="19.85546875" style="1" customWidth="1"/>
    <col min="9152" max="9152" width="6.5703125" style="1" customWidth="1"/>
    <col min="9153" max="9153" width="7.5703125" style="1" bestFit="1" customWidth="1"/>
    <col min="9154" max="9158" width="13.28515625" style="1" customWidth="1"/>
    <col min="9159" max="9159" width="14.5703125" style="1" customWidth="1"/>
    <col min="9160" max="9160" width="14.85546875" style="1" customWidth="1"/>
    <col min="9161" max="9161" width="13.7109375" style="1" bestFit="1" customWidth="1"/>
    <col min="9162" max="9162" width="15.7109375" style="1" bestFit="1" customWidth="1"/>
    <col min="9163" max="9163" width="10.5703125" style="1" customWidth="1"/>
    <col min="9164" max="9164" width="8" style="1" customWidth="1"/>
    <col min="9165" max="9405" width="9.140625" style="1"/>
    <col min="9406" max="9406" width="3.85546875" style="1" customWidth="1"/>
    <col min="9407" max="9407" width="19.85546875" style="1" customWidth="1"/>
    <col min="9408" max="9408" width="6.5703125" style="1" customWidth="1"/>
    <col min="9409" max="9409" width="7.5703125" style="1" bestFit="1" customWidth="1"/>
    <col min="9410" max="9414" width="13.28515625" style="1" customWidth="1"/>
    <col min="9415" max="9415" width="14.5703125" style="1" customWidth="1"/>
    <col min="9416" max="9416" width="14.85546875" style="1" customWidth="1"/>
    <col min="9417" max="9417" width="13.7109375" style="1" bestFit="1" customWidth="1"/>
    <col min="9418" max="9418" width="15.7109375" style="1" bestFit="1" customWidth="1"/>
    <col min="9419" max="9419" width="10.5703125" style="1" customWidth="1"/>
    <col min="9420" max="9420" width="8" style="1" customWidth="1"/>
    <col min="9421" max="9661" width="9.140625" style="1"/>
    <col min="9662" max="9662" width="3.85546875" style="1" customWidth="1"/>
    <col min="9663" max="9663" width="19.85546875" style="1" customWidth="1"/>
    <col min="9664" max="9664" width="6.5703125" style="1" customWidth="1"/>
    <col min="9665" max="9665" width="7.5703125" style="1" bestFit="1" customWidth="1"/>
    <col min="9666" max="9670" width="13.28515625" style="1" customWidth="1"/>
    <col min="9671" max="9671" width="14.5703125" style="1" customWidth="1"/>
    <col min="9672" max="9672" width="14.85546875" style="1" customWidth="1"/>
    <col min="9673" max="9673" width="13.7109375" style="1" bestFit="1" customWidth="1"/>
    <col min="9674" max="9674" width="15.7109375" style="1" bestFit="1" customWidth="1"/>
    <col min="9675" max="9675" width="10.5703125" style="1" customWidth="1"/>
    <col min="9676" max="9676" width="8" style="1" customWidth="1"/>
    <col min="9677" max="9917" width="9.140625" style="1"/>
    <col min="9918" max="9918" width="3.85546875" style="1" customWidth="1"/>
    <col min="9919" max="9919" width="19.85546875" style="1" customWidth="1"/>
    <col min="9920" max="9920" width="6.5703125" style="1" customWidth="1"/>
    <col min="9921" max="9921" width="7.5703125" style="1" bestFit="1" customWidth="1"/>
    <col min="9922" max="9926" width="13.28515625" style="1" customWidth="1"/>
    <col min="9927" max="9927" width="14.5703125" style="1" customWidth="1"/>
    <col min="9928" max="9928" width="14.85546875" style="1" customWidth="1"/>
    <col min="9929" max="9929" width="13.7109375" style="1" bestFit="1" customWidth="1"/>
    <col min="9930" max="9930" width="15.7109375" style="1" bestFit="1" customWidth="1"/>
    <col min="9931" max="9931" width="10.5703125" style="1" customWidth="1"/>
    <col min="9932" max="9932" width="8" style="1" customWidth="1"/>
    <col min="9933" max="10173" width="9.140625" style="1"/>
    <col min="10174" max="10174" width="3.85546875" style="1" customWidth="1"/>
    <col min="10175" max="10175" width="19.85546875" style="1" customWidth="1"/>
    <col min="10176" max="10176" width="6.5703125" style="1" customWidth="1"/>
    <col min="10177" max="10177" width="7.5703125" style="1" bestFit="1" customWidth="1"/>
    <col min="10178" max="10182" width="13.28515625" style="1" customWidth="1"/>
    <col min="10183" max="10183" width="14.5703125" style="1" customWidth="1"/>
    <col min="10184" max="10184" width="14.85546875" style="1" customWidth="1"/>
    <col min="10185" max="10185" width="13.7109375" style="1" bestFit="1" customWidth="1"/>
    <col min="10186" max="10186" width="15.7109375" style="1" bestFit="1" customWidth="1"/>
    <col min="10187" max="10187" width="10.5703125" style="1" customWidth="1"/>
    <col min="10188" max="10188" width="8" style="1" customWidth="1"/>
    <col min="10189" max="10429" width="9.140625" style="1"/>
    <col min="10430" max="10430" width="3.85546875" style="1" customWidth="1"/>
    <col min="10431" max="10431" width="19.85546875" style="1" customWidth="1"/>
    <col min="10432" max="10432" width="6.5703125" style="1" customWidth="1"/>
    <col min="10433" max="10433" width="7.5703125" style="1" bestFit="1" customWidth="1"/>
    <col min="10434" max="10438" width="13.28515625" style="1" customWidth="1"/>
    <col min="10439" max="10439" width="14.5703125" style="1" customWidth="1"/>
    <col min="10440" max="10440" width="14.85546875" style="1" customWidth="1"/>
    <col min="10441" max="10441" width="13.7109375" style="1" bestFit="1" customWidth="1"/>
    <col min="10442" max="10442" width="15.7109375" style="1" bestFit="1" customWidth="1"/>
    <col min="10443" max="10443" width="10.5703125" style="1" customWidth="1"/>
    <col min="10444" max="10444" width="8" style="1" customWidth="1"/>
    <col min="10445" max="10685" width="9.140625" style="1"/>
    <col min="10686" max="10686" width="3.85546875" style="1" customWidth="1"/>
    <col min="10687" max="10687" width="19.85546875" style="1" customWidth="1"/>
    <col min="10688" max="10688" width="6.5703125" style="1" customWidth="1"/>
    <col min="10689" max="10689" width="7.5703125" style="1" bestFit="1" customWidth="1"/>
    <col min="10690" max="10694" width="13.28515625" style="1" customWidth="1"/>
    <col min="10695" max="10695" width="14.5703125" style="1" customWidth="1"/>
    <col min="10696" max="10696" width="14.85546875" style="1" customWidth="1"/>
    <col min="10697" max="10697" width="13.7109375" style="1" bestFit="1" customWidth="1"/>
    <col min="10698" max="10698" width="15.7109375" style="1" bestFit="1" customWidth="1"/>
    <col min="10699" max="10699" width="10.5703125" style="1" customWidth="1"/>
    <col min="10700" max="10700" width="8" style="1" customWidth="1"/>
    <col min="10701" max="10941" width="9.140625" style="1"/>
    <col min="10942" max="10942" width="3.85546875" style="1" customWidth="1"/>
    <col min="10943" max="10943" width="19.85546875" style="1" customWidth="1"/>
    <col min="10944" max="10944" width="6.5703125" style="1" customWidth="1"/>
    <col min="10945" max="10945" width="7.5703125" style="1" bestFit="1" customWidth="1"/>
    <col min="10946" max="10950" width="13.28515625" style="1" customWidth="1"/>
    <col min="10951" max="10951" width="14.5703125" style="1" customWidth="1"/>
    <col min="10952" max="10952" width="14.85546875" style="1" customWidth="1"/>
    <col min="10953" max="10953" width="13.7109375" style="1" bestFit="1" customWidth="1"/>
    <col min="10954" max="10954" width="15.7109375" style="1" bestFit="1" customWidth="1"/>
    <col min="10955" max="10955" width="10.5703125" style="1" customWidth="1"/>
    <col min="10956" max="10956" width="8" style="1" customWidth="1"/>
    <col min="10957" max="11197" width="9.140625" style="1"/>
    <col min="11198" max="11198" width="3.85546875" style="1" customWidth="1"/>
    <col min="11199" max="11199" width="19.85546875" style="1" customWidth="1"/>
    <col min="11200" max="11200" width="6.5703125" style="1" customWidth="1"/>
    <col min="11201" max="11201" width="7.5703125" style="1" bestFit="1" customWidth="1"/>
    <col min="11202" max="11206" width="13.28515625" style="1" customWidth="1"/>
    <col min="11207" max="11207" width="14.5703125" style="1" customWidth="1"/>
    <col min="11208" max="11208" width="14.85546875" style="1" customWidth="1"/>
    <col min="11209" max="11209" width="13.7109375" style="1" bestFit="1" customWidth="1"/>
    <col min="11210" max="11210" width="15.7109375" style="1" bestFit="1" customWidth="1"/>
    <col min="11211" max="11211" width="10.5703125" style="1" customWidth="1"/>
    <col min="11212" max="11212" width="8" style="1" customWidth="1"/>
    <col min="11213" max="11453" width="9.140625" style="1"/>
    <col min="11454" max="11454" width="3.85546875" style="1" customWidth="1"/>
    <col min="11455" max="11455" width="19.85546875" style="1" customWidth="1"/>
    <col min="11456" max="11456" width="6.5703125" style="1" customWidth="1"/>
    <col min="11457" max="11457" width="7.5703125" style="1" bestFit="1" customWidth="1"/>
    <col min="11458" max="11462" width="13.28515625" style="1" customWidth="1"/>
    <col min="11463" max="11463" width="14.5703125" style="1" customWidth="1"/>
    <col min="11464" max="11464" width="14.85546875" style="1" customWidth="1"/>
    <col min="11465" max="11465" width="13.7109375" style="1" bestFit="1" customWidth="1"/>
    <col min="11466" max="11466" width="15.7109375" style="1" bestFit="1" customWidth="1"/>
    <col min="11467" max="11467" width="10.5703125" style="1" customWidth="1"/>
    <col min="11468" max="11468" width="8" style="1" customWidth="1"/>
    <col min="11469" max="11709" width="9.140625" style="1"/>
    <col min="11710" max="11710" width="3.85546875" style="1" customWidth="1"/>
    <col min="11711" max="11711" width="19.85546875" style="1" customWidth="1"/>
    <col min="11712" max="11712" width="6.5703125" style="1" customWidth="1"/>
    <col min="11713" max="11713" width="7.5703125" style="1" bestFit="1" customWidth="1"/>
    <col min="11714" max="11718" width="13.28515625" style="1" customWidth="1"/>
    <col min="11719" max="11719" width="14.5703125" style="1" customWidth="1"/>
    <col min="11720" max="11720" width="14.85546875" style="1" customWidth="1"/>
    <col min="11721" max="11721" width="13.7109375" style="1" bestFit="1" customWidth="1"/>
    <col min="11722" max="11722" width="15.7109375" style="1" bestFit="1" customWidth="1"/>
    <col min="11723" max="11723" width="10.5703125" style="1" customWidth="1"/>
    <col min="11724" max="11724" width="8" style="1" customWidth="1"/>
    <col min="11725" max="11965" width="9.140625" style="1"/>
    <col min="11966" max="11966" width="3.85546875" style="1" customWidth="1"/>
    <col min="11967" max="11967" width="19.85546875" style="1" customWidth="1"/>
    <col min="11968" max="11968" width="6.5703125" style="1" customWidth="1"/>
    <col min="11969" max="11969" width="7.5703125" style="1" bestFit="1" customWidth="1"/>
    <col min="11970" max="11974" width="13.28515625" style="1" customWidth="1"/>
    <col min="11975" max="11975" width="14.5703125" style="1" customWidth="1"/>
    <col min="11976" max="11976" width="14.85546875" style="1" customWidth="1"/>
    <col min="11977" max="11977" width="13.7109375" style="1" bestFit="1" customWidth="1"/>
    <col min="11978" max="11978" width="15.7109375" style="1" bestFit="1" customWidth="1"/>
    <col min="11979" max="11979" width="10.5703125" style="1" customWidth="1"/>
    <col min="11980" max="11980" width="8" style="1" customWidth="1"/>
    <col min="11981" max="12221" width="9.140625" style="1"/>
    <col min="12222" max="12222" width="3.85546875" style="1" customWidth="1"/>
    <col min="12223" max="12223" width="19.85546875" style="1" customWidth="1"/>
    <col min="12224" max="12224" width="6.5703125" style="1" customWidth="1"/>
    <col min="12225" max="12225" width="7.5703125" style="1" bestFit="1" customWidth="1"/>
    <col min="12226" max="12230" width="13.28515625" style="1" customWidth="1"/>
    <col min="12231" max="12231" width="14.5703125" style="1" customWidth="1"/>
    <col min="12232" max="12232" width="14.85546875" style="1" customWidth="1"/>
    <col min="12233" max="12233" width="13.7109375" style="1" bestFit="1" customWidth="1"/>
    <col min="12234" max="12234" width="15.7109375" style="1" bestFit="1" customWidth="1"/>
    <col min="12235" max="12235" width="10.5703125" style="1" customWidth="1"/>
    <col min="12236" max="12236" width="8" style="1" customWidth="1"/>
    <col min="12237" max="12477" width="9.140625" style="1"/>
    <col min="12478" max="12478" width="3.85546875" style="1" customWidth="1"/>
    <col min="12479" max="12479" width="19.85546875" style="1" customWidth="1"/>
    <col min="12480" max="12480" width="6.5703125" style="1" customWidth="1"/>
    <col min="12481" max="12481" width="7.5703125" style="1" bestFit="1" customWidth="1"/>
    <col min="12482" max="12486" width="13.28515625" style="1" customWidth="1"/>
    <col min="12487" max="12487" width="14.5703125" style="1" customWidth="1"/>
    <col min="12488" max="12488" width="14.85546875" style="1" customWidth="1"/>
    <col min="12489" max="12489" width="13.7109375" style="1" bestFit="1" customWidth="1"/>
    <col min="12490" max="12490" width="15.7109375" style="1" bestFit="1" customWidth="1"/>
    <col min="12491" max="12491" width="10.5703125" style="1" customWidth="1"/>
    <col min="12492" max="12492" width="8" style="1" customWidth="1"/>
    <col min="12493" max="12733" width="9.140625" style="1"/>
    <col min="12734" max="12734" width="3.85546875" style="1" customWidth="1"/>
    <col min="12735" max="12735" width="19.85546875" style="1" customWidth="1"/>
    <col min="12736" max="12736" width="6.5703125" style="1" customWidth="1"/>
    <col min="12737" max="12737" width="7.5703125" style="1" bestFit="1" customWidth="1"/>
    <col min="12738" max="12742" width="13.28515625" style="1" customWidth="1"/>
    <col min="12743" max="12743" width="14.5703125" style="1" customWidth="1"/>
    <col min="12744" max="12744" width="14.85546875" style="1" customWidth="1"/>
    <col min="12745" max="12745" width="13.7109375" style="1" bestFit="1" customWidth="1"/>
    <col min="12746" max="12746" width="15.7109375" style="1" bestFit="1" customWidth="1"/>
    <col min="12747" max="12747" width="10.5703125" style="1" customWidth="1"/>
    <col min="12748" max="12748" width="8" style="1" customWidth="1"/>
    <col min="12749" max="12989" width="9.140625" style="1"/>
    <col min="12990" max="12990" width="3.85546875" style="1" customWidth="1"/>
    <col min="12991" max="12991" width="19.85546875" style="1" customWidth="1"/>
    <col min="12992" max="12992" width="6.5703125" style="1" customWidth="1"/>
    <col min="12993" max="12993" width="7.5703125" style="1" bestFit="1" customWidth="1"/>
    <col min="12994" max="12998" width="13.28515625" style="1" customWidth="1"/>
    <col min="12999" max="12999" width="14.5703125" style="1" customWidth="1"/>
    <col min="13000" max="13000" width="14.85546875" style="1" customWidth="1"/>
    <col min="13001" max="13001" width="13.7109375" style="1" bestFit="1" customWidth="1"/>
    <col min="13002" max="13002" width="15.7109375" style="1" bestFit="1" customWidth="1"/>
    <col min="13003" max="13003" width="10.5703125" style="1" customWidth="1"/>
    <col min="13004" max="13004" width="8" style="1" customWidth="1"/>
    <col min="13005" max="13245" width="9.140625" style="1"/>
    <col min="13246" max="13246" width="3.85546875" style="1" customWidth="1"/>
    <col min="13247" max="13247" width="19.85546875" style="1" customWidth="1"/>
    <col min="13248" max="13248" width="6.5703125" style="1" customWidth="1"/>
    <col min="13249" max="13249" width="7.5703125" style="1" bestFit="1" customWidth="1"/>
    <col min="13250" max="13254" width="13.28515625" style="1" customWidth="1"/>
    <col min="13255" max="13255" width="14.5703125" style="1" customWidth="1"/>
    <col min="13256" max="13256" width="14.85546875" style="1" customWidth="1"/>
    <col min="13257" max="13257" width="13.7109375" style="1" bestFit="1" customWidth="1"/>
    <col min="13258" max="13258" width="15.7109375" style="1" bestFit="1" customWidth="1"/>
    <col min="13259" max="13259" width="10.5703125" style="1" customWidth="1"/>
    <col min="13260" max="13260" width="8" style="1" customWidth="1"/>
    <col min="13261" max="13501" width="9.140625" style="1"/>
    <col min="13502" max="13502" width="3.85546875" style="1" customWidth="1"/>
    <col min="13503" max="13503" width="19.85546875" style="1" customWidth="1"/>
    <col min="13504" max="13504" width="6.5703125" style="1" customWidth="1"/>
    <col min="13505" max="13505" width="7.5703125" style="1" bestFit="1" customWidth="1"/>
    <col min="13506" max="13510" width="13.28515625" style="1" customWidth="1"/>
    <col min="13511" max="13511" width="14.5703125" style="1" customWidth="1"/>
    <col min="13512" max="13512" width="14.85546875" style="1" customWidth="1"/>
    <col min="13513" max="13513" width="13.7109375" style="1" bestFit="1" customWidth="1"/>
    <col min="13514" max="13514" width="15.7109375" style="1" bestFit="1" customWidth="1"/>
    <col min="13515" max="13515" width="10.5703125" style="1" customWidth="1"/>
    <col min="13516" max="13516" width="8" style="1" customWidth="1"/>
    <col min="13517" max="13757" width="9.140625" style="1"/>
    <col min="13758" max="13758" width="3.85546875" style="1" customWidth="1"/>
    <col min="13759" max="13759" width="19.85546875" style="1" customWidth="1"/>
    <col min="13760" max="13760" width="6.5703125" style="1" customWidth="1"/>
    <col min="13761" max="13761" width="7.5703125" style="1" bestFit="1" customWidth="1"/>
    <col min="13762" max="13766" width="13.28515625" style="1" customWidth="1"/>
    <col min="13767" max="13767" width="14.5703125" style="1" customWidth="1"/>
    <col min="13768" max="13768" width="14.85546875" style="1" customWidth="1"/>
    <col min="13769" max="13769" width="13.7109375" style="1" bestFit="1" customWidth="1"/>
    <col min="13770" max="13770" width="15.7109375" style="1" bestFit="1" customWidth="1"/>
    <col min="13771" max="13771" width="10.5703125" style="1" customWidth="1"/>
    <col min="13772" max="13772" width="8" style="1" customWidth="1"/>
    <col min="13773" max="14013" width="9.140625" style="1"/>
    <col min="14014" max="14014" width="3.85546875" style="1" customWidth="1"/>
    <col min="14015" max="14015" width="19.85546875" style="1" customWidth="1"/>
    <col min="14016" max="14016" width="6.5703125" style="1" customWidth="1"/>
    <col min="14017" max="14017" width="7.5703125" style="1" bestFit="1" customWidth="1"/>
    <col min="14018" max="14022" width="13.28515625" style="1" customWidth="1"/>
    <col min="14023" max="14023" width="14.5703125" style="1" customWidth="1"/>
    <col min="14024" max="14024" width="14.85546875" style="1" customWidth="1"/>
    <col min="14025" max="14025" width="13.7109375" style="1" bestFit="1" customWidth="1"/>
    <col min="14026" max="14026" width="15.7109375" style="1" bestFit="1" customWidth="1"/>
    <col min="14027" max="14027" width="10.5703125" style="1" customWidth="1"/>
    <col min="14028" max="14028" width="8" style="1" customWidth="1"/>
    <col min="14029" max="14269" width="9.140625" style="1"/>
    <col min="14270" max="14270" width="3.85546875" style="1" customWidth="1"/>
    <col min="14271" max="14271" width="19.85546875" style="1" customWidth="1"/>
    <col min="14272" max="14272" width="6.5703125" style="1" customWidth="1"/>
    <col min="14273" max="14273" width="7.5703125" style="1" bestFit="1" customWidth="1"/>
    <col min="14274" max="14278" width="13.28515625" style="1" customWidth="1"/>
    <col min="14279" max="14279" width="14.5703125" style="1" customWidth="1"/>
    <col min="14280" max="14280" width="14.85546875" style="1" customWidth="1"/>
    <col min="14281" max="14281" width="13.7109375" style="1" bestFit="1" customWidth="1"/>
    <col min="14282" max="14282" width="15.7109375" style="1" bestFit="1" customWidth="1"/>
    <col min="14283" max="14283" width="10.5703125" style="1" customWidth="1"/>
    <col min="14284" max="14284" width="8" style="1" customWidth="1"/>
    <col min="14285" max="14525" width="9.140625" style="1"/>
    <col min="14526" max="14526" width="3.85546875" style="1" customWidth="1"/>
    <col min="14527" max="14527" width="19.85546875" style="1" customWidth="1"/>
    <col min="14528" max="14528" width="6.5703125" style="1" customWidth="1"/>
    <col min="14529" max="14529" width="7.5703125" style="1" bestFit="1" customWidth="1"/>
    <col min="14530" max="14534" width="13.28515625" style="1" customWidth="1"/>
    <col min="14535" max="14535" width="14.5703125" style="1" customWidth="1"/>
    <col min="14536" max="14536" width="14.85546875" style="1" customWidth="1"/>
    <col min="14537" max="14537" width="13.7109375" style="1" bestFit="1" customWidth="1"/>
    <col min="14538" max="14538" width="15.7109375" style="1" bestFit="1" customWidth="1"/>
    <col min="14539" max="14539" width="10.5703125" style="1" customWidth="1"/>
    <col min="14540" max="14540" width="8" style="1" customWidth="1"/>
    <col min="14541" max="14781" width="9.140625" style="1"/>
    <col min="14782" max="14782" width="3.85546875" style="1" customWidth="1"/>
    <col min="14783" max="14783" width="19.85546875" style="1" customWidth="1"/>
    <col min="14784" max="14784" width="6.5703125" style="1" customWidth="1"/>
    <col min="14785" max="14785" width="7.5703125" style="1" bestFit="1" customWidth="1"/>
    <col min="14786" max="14790" width="13.28515625" style="1" customWidth="1"/>
    <col min="14791" max="14791" width="14.5703125" style="1" customWidth="1"/>
    <col min="14792" max="14792" width="14.85546875" style="1" customWidth="1"/>
    <col min="14793" max="14793" width="13.7109375" style="1" bestFit="1" customWidth="1"/>
    <col min="14794" max="14794" width="15.7109375" style="1" bestFit="1" customWidth="1"/>
    <col min="14795" max="14795" width="10.5703125" style="1" customWidth="1"/>
    <col min="14796" max="14796" width="8" style="1" customWidth="1"/>
    <col min="14797" max="15037" width="9.140625" style="1"/>
    <col min="15038" max="15038" width="3.85546875" style="1" customWidth="1"/>
    <col min="15039" max="15039" width="19.85546875" style="1" customWidth="1"/>
    <col min="15040" max="15040" width="6.5703125" style="1" customWidth="1"/>
    <col min="15041" max="15041" width="7.5703125" style="1" bestFit="1" customWidth="1"/>
    <col min="15042" max="15046" width="13.28515625" style="1" customWidth="1"/>
    <col min="15047" max="15047" width="14.5703125" style="1" customWidth="1"/>
    <col min="15048" max="15048" width="14.85546875" style="1" customWidth="1"/>
    <col min="15049" max="15049" width="13.7109375" style="1" bestFit="1" customWidth="1"/>
    <col min="15050" max="15050" width="15.7109375" style="1" bestFit="1" customWidth="1"/>
    <col min="15051" max="15051" width="10.5703125" style="1" customWidth="1"/>
    <col min="15052" max="15052" width="8" style="1" customWidth="1"/>
    <col min="15053" max="15293" width="9.140625" style="1"/>
    <col min="15294" max="15294" width="3.85546875" style="1" customWidth="1"/>
    <col min="15295" max="15295" width="19.85546875" style="1" customWidth="1"/>
    <col min="15296" max="15296" width="6.5703125" style="1" customWidth="1"/>
    <col min="15297" max="15297" width="7.5703125" style="1" bestFit="1" customWidth="1"/>
    <col min="15298" max="15302" width="13.28515625" style="1" customWidth="1"/>
    <col min="15303" max="15303" width="14.5703125" style="1" customWidth="1"/>
    <col min="15304" max="15304" width="14.85546875" style="1" customWidth="1"/>
    <col min="15305" max="15305" width="13.7109375" style="1" bestFit="1" customWidth="1"/>
    <col min="15306" max="15306" width="15.7109375" style="1" bestFit="1" customWidth="1"/>
    <col min="15307" max="15307" width="10.5703125" style="1" customWidth="1"/>
    <col min="15308" max="15308" width="8" style="1" customWidth="1"/>
    <col min="15309" max="15549" width="9.140625" style="1"/>
    <col min="15550" max="15550" width="3.85546875" style="1" customWidth="1"/>
    <col min="15551" max="15551" width="19.85546875" style="1" customWidth="1"/>
    <col min="15552" max="15552" width="6.5703125" style="1" customWidth="1"/>
    <col min="15553" max="15553" width="7.5703125" style="1" bestFit="1" customWidth="1"/>
    <col min="15554" max="15558" width="13.28515625" style="1" customWidth="1"/>
    <col min="15559" max="15559" width="14.5703125" style="1" customWidth="1"/>
    <col min="15560" max="15560" width="14.85546875" style="1" customWidth="1"/>
    <col min="15561" max="15561" width="13.7109375" style="1" bestFit="1" customWidth="1"/>
    <col min="15562" max="15562" width="15.7109375" style="1" bestFit="1" customWidth="1"/>
    <col min="15563" max="15563" width="10.5703125" style="1" customWidth="1"/>
    <col min="15564" max="15564" width="8" style="1" customWidth="1"/>
    <col min="15565" max="15805" width="9.140625" style="1"/>
    <col min="15806" max="15806" width="3.85546875" style="1" customWidth="1"/>
    <col min="15807" max="15807" width="19.85546875" style="1" customWidth="1"/>
    <col min="15808" max="15808" width="6.5703125" style="1" customWidth="1"/>
    <col min="15809" max="15809" width="7.5703125" style="1" bestFit="1" customWidth="1"/>
    <col min="15810" max="15814" width="13.28515625" style="1" customWidth="1"/>
    <col min="15815" max="15815" width="14.5703125" style="1" customWidth="1"/>
    <col min="15816" max="15816" width="14.85546875" style="1" customWidth="1"/>
    <col min="15817" max="15817" width="13.7109375" style="1" bestFit="1" customWidth="1"/>
    <col min="15818" max="15818" width="15.7109375" style="1" bestFit="1" customWidth="1"/>
    <col min="15819" max="15819" width="10.5703125" style="1" customWidth="1"/>
    <col min="15820" max="15820" width="8" style="1" customWidth="1"/>
    <col min="15821" max="16061" width="9.140625" style="1"/>
    <col min="16062" max="16062" width="3.85546875" style="1" customWidth="1"/>
    <col min="16063" max="16063" width="19.85546875" style="1" customWidth="1"/>
    <col min="16064" max="16064" width="6.5703125" style="1" customWidth="1"/>
    <col min="16065" max="16065" width="7.5703125" style="1" bestFit="1" customWidth="1"/>
    <col min="16066" max="16070" width="13.28515625" style="1" customWidth="1"/>
    <col min="16071" max="16071" width="14.5703125" style="1" customWidth="1"/>
    <col min="16072" max="16072" width="14.85546875" style="1" customWidth="1"/>
    <col min="16073" max="16073" width="13.7109375" style="1" bestFit="1" customWidth="1"/>
    <col min="16074" max="16074" width="15.7109375" style="1" bestFit="1" customWidth="1"/>
    <col min="16075" max="16075" width="10.5703125" style="1" customWidth="1"/>
    <col min="16076" max="16076" width="8" style="1" customWidth="1"/>
    <col min="16077" max="16384" width="9.140625" style="1"/>
  </cols>
  <sheetData>
    <row r="1" spans="1:13" ht="28.5" customHeight="1" x14ac:dyDescent="0.25">
      <c r="A1" s="230" t="s">
        <v>75</v>
      </c>
      <c r="B1" s="230"/>
      <c r="C1" s="230"/>
      <c r="D1" s="230"/>
      <c r="E1" s="230"/>
      <c r="F1" s="230"/>
      <c r="G1" s="230"/>
      <c r="H1" s="230"/>
    </row>
    <row r="2" spans="1:13" ht="16.5" x14ac:dyDescent="0.25">
      <c r="A2" s="46"/>
      <c r="B2" s="52"/>
      <c r="C2" s="46"/>
      <c r="D2" s="46"/>
      <c r="E2" s="46"/>
      <c r="F2" s="46"/>
      <c r="G2" s="46"/>
      <c r="H2" s="46"/>
    </row>
    <row r="3" spans="1:13" ht="21.75" customHeight="1" x14ac:dyDescent="0.25">
      <c r="A3" s="231" t="s">
        <v>81</v>
      </c>
      <c r="B3" s="232"/>
      <c r="C3" s="232"/>
      <c r="D3" s="232"/>
      <c r="E3" s="232"/>
      <c r="F3" s="232"/>
      <c r="G3" s="232"/>
      <c r="H3" s="232"/>
    </row>
    <row r="4" spans="1:13" ht="27.75" customHeight="1" x14ac:dyDescent="0.25">
      <c r="A4" s="2" t="s">
        <v>2</v>
      </c>
    </row>
    <row r="5" spans="1:13" ht="22.5" customHeight="1" x14ac:dyDescent="0.25">
      <c r="A5" s="229" t="s">
        <v>92</v>
      </c>
      <c r="B5" s="229"/>
      <c r="C5" s="229"/>
      <c r="D5" s="229"/>
      <c r="E5" s="229"/>
      <c r="F5" s="229"/>
      <c r="G5" s="229"/>
      <c r="H5" s="229"/>
    </row>
    <row r="6" spans="1:13" ht="21.75" customHeight="1" x14ac:dyDescent="0.25">
      <c r="A6" s="54" t="s">
        <v>76</v>
      </c>
      <c r="B6" s="52"/>
      <c r="C6" s="46"/>
      <c r="D6" s="46"/>
      <c r="E6" s="46"/>
      <c r="F6" s="46"/>
      <c r="G6" s="46"/>
      <c r="H6" s="46"/>
    </row>
    <row r="7" spans="1:13" ht="46.5" customHeight="1" x14ac:dyDescent="0.25">
      <c r="A7" s="229" t="s">
        <v>77</v>
      </c>
      <c r="B7" s="229"/>
      <c r="C7" s="229"/>
      <c r="D7" s="229"/>
      <c r="E7" s="229"/>
      <c r="F7" s="229"/>
      <c r="G7" s="229"/>
      <c r="H7" s="70"/>
    </row>
    <row r="8" spans="1:13" ht="18" customHeight="1" x14ac:dyDescent="0.25">
      <c r="A8" s="46"/>
      <c r="B8" s="52"/>
      <c r="C8" s="46"/>
      <c r="D8" s="46"/>
      <c r="E8" s="46"/>
      <c r="F8" s="46"/>
      <c r="G8" s="46"/>
      <c r="H8" s="46"/>
    </row>
    <row r="9" spans="1:13" ht="69" customHeight="1" x14ac:dyDescent="0.25">
      <c r="A9" s="55" t="s">
        <v>6</v>
      </c>
      <c r="B9" s="55" t="s">
        <v>7</v>
      </c>
      <c r="C9" s="55" t="s">
        <v>8</v>
      </c>
      <c r="D9" s="55" t="s">
        <v>9</v>
      </c>
      <c r="E9" s="56" t="s">
        <v>83</v>
      </c>
      <c r="F9" s="3" t="s">
        <v>84</v>
      </c>
      <c r="G9" s="3" t="s">
        <v>85</v>
      </c>
      <c r="H9" s="57"/>
    </row>
    <row r="10" spans="1:13" s="62" customFormat="1" ht="48" customHeight="1" x14ac:dyDescent="0.25">
      <c r="A10" s="55">
        <v>1</v>
      </c>
      <c r="B10" s="58" t="s">
        <v>82</v>
      </c>
      <c r="C10" s="55" t="s">
        <v>15</v>
      </c>
      <c r="D10" s="55">
        <v>2</v>
      </c>
      <c r="E10" s="59">
        <v>14020</v>
      </c>
      <c r="F10" s="60">
        <v>20900</v>
      </c>
      <c r="G10" s="60">
        <v>15587</v>
      </c>
      <c r="H10" s="61"/>
      <c r="K10" s="63">
        <f t="shared" ref="K10" si="0">M10*1.2</f>
        <v>934.8</v>
      </c>
      <c r="M10" s="64">
        <v>779</v>
      </c>
    </row>
    <row r="11" spans="1:13" ht="27.75" customHeight="1" x14ac:dyDescent="0.25">
      <c r="A11" s="233" t="s">
        <v>16</v>
      </c>
      <c r="B11" s="234"/>
      <c r="C11" s="233"/>
      <c r="D11" s="233"/>
      <c r="E11" s="65">
        <f>E10*D10</f>
        <v>28040</v>
      </c>
      <c r="F11" s="60">
        <f>F10*D10</f>
        <v>41800</v>
      </c>
      <c r="G11" s="60">
        <f>G10*D10</f>
        <v>31174</v>
      </c>
      <c r="H11" s="61"/>
    </row>
    <row r="12" spans="1:13" ht="30.75" customHeight="1" x14ac:dyDescent="0.25">
      <c r="A12" s="235" t="s">
        <v>86</v>
      </c>
      <c r="B12" s="235"/>
      <c r="C12" s="235"/>
      <c r="D12" s="235"/>
      <c r="E12" s="235"/>
      <c r="F12" s="235"/>
      <c r="G12" s="235"/>
      <c r="H12" s="236"/>
    </row>
    <row r="13" spans="1:13" ht="36" customHeight="1" x14ac:dyDescent="0.25">
      <c r="A13" s="228" t="s">
        <v>87</v>
      </c>
      <c r="B13" s="228"/>
      <c r="C13" s="228"/>
      <c r="D13" s="228"/>
      <c r="E13" s="228"/>
      <c r="F13" s="228"/>
      <c r="G13" s="228"/>
      <c r="H13" s="228"/>
    </row>
    <row r="14" spans="1:13" ht="38.25" hidden="1" customHeight="1" x14ac:dyDescent="0.25">
      <c r="A14" s="229" t="s">
        <v>78</v>
      </c>
      <c r="B14" s="229"/>
      <c r="C14" s="229"/>
      <c r="D14" s="229"/>
      <c r="E14" s="229"/>
      <c r="F14" s="229"/>
      <c r="G14" s="229"/>
      <c r="H14" s="66"/>
    </row>
    <row r="15" spans="1:13" ht="16.5" x14ac:dyDescent="0.25">
      <c r="B15" s="73" t="s">
        <v>18</v>
      </c>
      <c r="C15" s="46"/>
      <c r="D15" s="46"/>
      <c r="E15" s="46"/>
      <c r="F15" s="46"/>
      <c r="G15" s="46"/>
    </row>
    <row r="16" spans="1:13" ht="37.5" x14ac:dyDescent="0.3">
      <c r="B16" s="43" t="s">
        <v>79</v>
      </c>
      <c r="C16" s="24"/>
      <c r="D16" s="46"/>
      <c r="E16" s="46"/>
      <c r="F16" s="46"/>
      <c r="G16" s="46"/>
    </row>
    <row r="17" spans="1:7" ht="19.5" customHeight="1" x14ac:dyDescent="0.3">
      <c r="B17" s="44" t="s">
        <v>36</v>
      </c>
      <c r="C17" s="24"/>
      <c r="D17" s="46"/>
      <c r="E17" s="46"/>
      <c r="F17" s="46"/>
      <c r="G17" s="46"/>
    </row>
    <row r="18" spans="1:7" ht="18.75" x14ac:dyDescent="0.3">
      <c r="B18" s="72"/>
      <c r="C18" s="24"/>
      <c r="D18" s="46"/>
      <c r="E18" s="46"/>
      <c r="F18" s="46"/>
      <c r="G18" s="46"/>
    </row>
    <row r="19" spans="1:7" ht="37.5" x14ac:dyDescent="0.3">
      <c r="B19" s="21" t="s">
        <v>90</v>
      </c>
      <c r="C19" s="24"/>
      <c r="D19" s="46"/>
      <c r="E19" s="46"/>
      <c r="F19" s="46"/>
      <c r="G19" s="46"/>
    </row>
    <row r="20" spans="1:7" ht="18.75" x14ac:dyDescent="0.3">
      <c r="B20" s="23" t="s">
        <v>22</v>
      </c>
      <c r="C20" s="24"/>
      <c r="D20" s="46"/>
      <c r="E20" s="46"/>
      <c r="F20" s="46"/>
      <c r="G20" s="46"/>
    </row>
    <row r="21" spans="1:7" ht="18.75" x14ac:dyDescent="0.3">
      <c r="B21" s="72"/>
      <c r="C21" s="24"/>
      <c r="D21" s="46"/>
      <c r="E21" s="46"/>
      <c r="F21" s="46"/>
    </row>
    <row r="22" spans="1:7" ht="18.75" x14ac:dyDescent="0.3">
      <c r="A22" s="2"/>
      <c r="B22" s="68" t="s">
        <v>35</v>
      </c>
      <c r="C22" s="24"/>
      <c r="D22" s="46"/>
      <c r="E22" s="46"/>
      <c r="F22" s="46"/>
    </row>
    <row r="23" spans="1:7" ht="56.25" x14ac:dyDescent="0.3">
      <c r="B23" s="21" t="s">
        <v>88</v>
      </c>
      <c r="C23" s="24"/>
    </row>
    <row r="24" spans="1:7" ht="18.75" x14ac:dyDescent="0.3">
      <c r="B24" s="24" t="s">
        <v>89</v>
      </c>
      <c r="C24" s="24"/>
    </row>
    <row r="25" spans="1:7" ht="21.75" customHeight="1" x14ac:dyDescent="0.3">
      <c r="B25" s="72"/>
      <c r="C25" s="24"/>
    </row>
    <row r="26" spans="1:7" ht="26.25" customHeight="1" x14ac:dyDescent="0.25">
      <c r="B26" s="212" t="s">
        <v>25</v>
      </c>
      <c r="C26" s="213"/>
      <c r="G26" s="74" t="s">
        <v>24</v>
      </c>
    </row>
    <row r="27" spans="1:7" ht="15.75" customHeight="1" x14ac:dyDescent="0.25">
      <c r="B27" s="213"/>
      <c r="C27" s="213"/>
      <c r="G27" s="71">
        <f ca="1">TODAY()</f>
        <v>46188</v>
      </c>
    </row>
    <row r="28" spans="1:7" ht="18.75" x14ac:dyDescent="0.3">
      <c r="B28" s="69" t="s">
        <v>91</v>
      </c>
      <c r="C28" s="24"/>
      <c r="G28" s="67" t="s">
        <v>80</v>
      </c>
    </row>
    <row r="35" spans="3:3" x14ac:dyDescent="0.25">
      <c r="C35" s="53"/>
    </row>
  </sheetData>
  <mergeCells count="9">
    <mergeCell ref="A13:H13"/>
    <mergeCell ref="A14:G14"/>
    <mergeCell ref="B26:C27"/>
    <mergeCell ref="A7:G7"/>
    <mergeCell ref="A1:H1"/>
    <mergeCell ref="A3:H3"/>
    <mergeCell ref="A5:H5"/>
    <mergeCell ref="A11:D11"/>
    <mergeCell ref="A12:H12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M35"/>
  <sheetViews>
    <sheetView topLeftCell="A4" zoomScale="80" zoomScaleNormal="80" workbookViewId="0">
      <selection activeCell="G13" sqref="G13"/>
    </sheetView>
  </sheetViews>
  <sheetFormatPr defaultRowHeight="15.75" x14ac:dyDescent="0.25"/>
  <cols>
    <col min="1" max="1" width="5.7109375" style="1" customWidth="1"/>
    <col min="2" max="2" width="64.85546875" style="53" customWidth="1"/>
    <col min="3" max="3" width="9.42578125" style="1" customWidth="1"/>
    <col min="4" max="4" width="10.5703125" style="1" customWidth="1"/>
    <col min="5" max="7" width="40.42578125" style="1" customWidth="1"/>
    <col min="8" max="8" width="30.140625" style="1" customWidth="1"/>
    <col min="9" max="15" width="9.140625" style="1"/>
    <col min="16" max="16" width="9.5703125" style="1" bestFit="1" customWidth="1"/>
    <col min="17" max="193" width="9.140625" style="1"/>
    <col min="194" max="194" width="3.85546875" style="1" customWidth="1"/>
    <col min="195" max="195" width="19.85546875" style="1" customWidth="1"/>
    <col min="196" max="196" width="6.5703125" style="1" customWidth="1"/>
    <col min="197" max="197" width="7.5703125" style="1" bestFit="1" customWidth="1"/>
    <col min="198" max="202" width="13.28515625" style="1" customWidth="1"/>
    <col min="203" max="203" width="14.5703125" style="1" customWidth="1"/>
    <col min="204" max="204" width="14.85546875" style="1" customWidth="1"/>
    <col min="205" max="205" width="13.7109375" style="1" bestFit="1" customWidth="1"/>
    <col min="206" max="206" width="15.7109375" style="1" bestFit="1" customWidth="1"/>
    <col min="207" max="207" width="10.5703125" style="1" customWidth="1"/>
    <col min="208" max="208" width="8" style="1" customWidth="1"/>
    <col min="209" max="445" width="9.140625" style="1"/>
    <col min="446" max="446" width="3.85546875" style="1" customWidth="1"/>
    <col min="447" max="447" width="19.85546875" style="1" customWidth="1"/>
    <col min="448" max="448" width="6.5703125" style="1" customWidth="1"/>
    <col min="449" max="449" width="7.5703125" style="1" bestFit="1" customWidth="1"/>
    <col min="450" max="454" width="13.28515625" style="1" customWidth="1"/>
    <col min="455" max="455" width="14.5703125" style="1" customWidth="1"/>
    <col min="456" max="456" width="14.85546875" style="1" customWidth="1"/>
    <col min="457" max="457" width="13.7109375" style="1" bestFit="1" customWidth="1"/>
    <col min="458" max="458" width="15.7109375" style="1" bestFit="1" customWidth="1"/>
    <col min="459" max="459" width="10.5703125" style="1" customWidth="1"/>
    <col min="460" max="460" width="8" style="1" customWidth="1"/>
    <col min="461" max="701" width="9.140625" style="1"/>
    <col min="702" max="702" width="3.85546875" style="1" customWidth="1"/>
    <col min="703" max="703" width="19.85546875" style="1" customWidth="1"/>
    <col min="704" max="704" width="6.5703125" style="1" customWidth="1"/>
    <col min="705" max="705" width="7.5703125" style="1" bestFit="1" customWidth="1"/>
    <col min="706" max="710" width="13.28515625" style="1" customWidth="1"/>
    <col min="711" max="711" width="14.5703125" style="1" customWidth="1"/>
    <col min="712" max="712" width="14.85546875" style="1" customWidth="1"/>
    <col min="713" max="713" width="13.7109375" style="1" bestFit="1" customWidth="1"/>
    <col min="714" max="714" width="15.7109375" style="1" bestFit="1" customWidth="1"/>
    <col min="715" max="715" width="10.5703125" style="1" customWidth="1"/>
    <col min="716" max="716" width="8" style="1" customWidth="1"/>
    <col min="717" max="957" width="9.140625" style="1"/>
    <col min="958" max="958" width="3.85546875" style="1" customWidth="1"/>
    <col min="959" max="959" width="19.85546875" style="1" customWidth="1"/>
    <col min="960" max="960" width="6.5703125" style="1" customWidth="1"/>
    <col min="961" max="961" width="7.5703125" style="1" bestFit="1" customWidth="1"/>
    <col min="962" max="966" width="13.28515625" style="1" customWidth="1"/>
    <col min="967" max="967" width="14.5703125" style="1" customWidth="1"/>
    <col min="968" max="968" width="14.85546875" style="1" customWidth="1"/>
    <col min="969" max="969" width="13.7109375" style="1" bestFit="1" customWidth="1"/>
    <col min="970" max="970" width="15.7109375" style="1" bestFit="1" customWidth="1"/>
    <col min="971" max="971" width="10.5703125" style="1" customWidth="1"/>
    <col min="972" max="972" width="8" style="1" customWidth="1"/>
    <col min="973" max="1213" width="9.140625" style="1"/>
    <col min="1214" max="1214" width="3.85546875" style="1" customWidth="1"/>
    <col min="1215" max="1215" width="19.85546875" style="1" customWidth="1"/>
    <col min="1216" max="1216" width="6.5703125" style="1" customWidth="1"/>
    <col min="1217" max="1217" width="7.5703125" style="1" bestFit="1" customWidth="1"/>
    <col min="1218" max="1222" width="13.28515625" style="1" customWidth="1"/>
    <col min="1223" max="1223" width="14.5703125" style="1" customWidth="1"/>
    <col min="1224" max="1224" width="14.85546875" style="1" customWidth="1"/>
    <col min="1225" max="1225" width="13.7109375" style="1" bestFit="1" customWidth="1"/>
    <col min="1226" max="1226" width="15.7109375" style="1" bestFit="1" customWidth="1"/>
    <col min="1227" max="1227" width="10.5703125" style="1" customWidth="1"/>
    <col min="1228" max="1228" width="8" style="1" customWidth="1"/>
    <col min="1229" max="1469" width="9.140625" style="1"/>
    <col min="1470" max="1470" width="3.85546875" style="1" customWidth="1"/>
    <col min="1471" max="1471" width="19.85546875" style="1" customWidth="1"/>
    <col min="1472" max="1472" width="6.5703125" style="1" customWidth="1"/>
    <col min="1473" max="1473" width="7.5703125" style="1" bestFit="1" customWidth="1"/>
    <col min="1474" max="1478" width="13.28515625" style="1" customWidth="1"/>
    <col min="1479" max="1479" width="14.5703125" style="1" customWidth="1"/>
    <col min="1480" max="1480" width="14.85546875" style="1" customWidth="1"/>
    <col min="1481" max="1481" width="13.7109375" style="1" bestFit="1" customWidth="1"/>
    <col min="1482" max="1482" width="15.7109375" style="1" bestFit="1" customWidth="1"/>
    <col min="1483" max="1483" width="10.5703125" style="1" customWidth="1"/>
    <col min="1484" max="1484" width="8" style="1" customWidth="1"/>
    <col min="1485" max="1725" width="9.140625" style="1"/>
    <col min="1726" max="1726" width="3.85546875" style="1" customWidth="1"/>
    <col min="1727" max="1727" width="19.85546875" style="1" customWidth="1"/>
    <col min="1728" max="1728" width="6.5703125" style="1" customWidth="1"/>
    <col min="1729" max="1729" width="7.5703125" style="1" bestFit="1" customWidth="1"/>
    <col min="1730" max="1734" width="13.28515625" style="1" customWidth="1"/>
    <col min="1735" max="1735" width="14.5703125" style="1" customWidth="1"/>
    <col min="1736" max="1736" width="14.85546875" style="1" customWidth="1"/>
    <col min="1737" max="1737" width="13.7109375" style="1" bestFit="1" customWidth="1"/>
    <col min="1738" max="1738" width="15.7109375" style="1" bestFit="1" customWidth="1"/>
    <col min="1739" max="1739" width="10.5703125" style="1" customWidth="1"/>
    <col min="1740" max="1740" width="8" style="1" customWidth="1"/>
    <col min="1741" max="1981" width="9.140625" style="1"/>
    <col min="1982" max="1982" width="3.85546875" style="1" customWidth="1"/>
    <col min="1983" max="1983" width="19.85546875" style="1" customWidth="1"/>
    <col min="1984" max="1984" width="6.5703125" style="1" customWidth="1"/>
    <col min="1985" max="1985" width="7.5703125" style="1" bestFit="1" customWidth="1"/>
    <col min="1986" max="1990" width="13.28515625" style="1" customWidth="1"/>
    <col min="1991" max="1991" width="14.5703125" style="1" customWidth="1"/>
    <col min="1992" max="1992" width="14.85546875" style="1" customWidth="1"/>
    <col min="1993" max="1993" width="13.7109375" style="1" bestFit="1" customWidth="1"/>
    <col min="1994" max="1994" width="15.7109375" style="1" bestFit="1" customWidth="1"/>
    <col min="1995" max="1995" width="10.5703125" style="1" customWidth="1"/>
    <col min="1996" max="1996" width="8" style="1" customWidth="1"/>
    <col min="1997" max="2237" width="9.140625" style="1"/>
    <col min="2238" max="2238" width="3.85546875" style="1" customWidth="1"/>
    <col min="2239" max="2239" width="19.85546875" style="1" customWidth="1"/>
    <col min="2240" max="2240" width="6.5703125" style="1" customWidth="1"/>
    <col min="2241" max="2241" width="7.5703125" style="1" bestFit="1" customWidth="1"/>
    <col min="2242" max="2246" width="13.28515625" style="1" customWidth="1"/>
    <col min="2247" max="2247" width="14.5703125" style="1" customWidth="1"/>
    <col min="2248" max="2248" width="14.85546875" style="1" customWidth="1"/>
    <col min="2249" max="2249" width="13.7109375" style="1" bestFit="1" customWidth="1"/>
    <col min="2250" max="2250" width="15.7109375" style="1" bestFit="1" customWidth="1"/>
    <col min="2251" max="2251" width="10.5703125" style="1" customWidth="1"/>
    <col min="2252" max="2252" width="8" style="1" customWidth="1"/>
    <col min="2253" max="2493" width="9.140625" style="1"/>
    <col min="2494" max="2494" width="3.85546875" style="1" customWidth="1"/>
    <col min="2495" max="2495" width="19.85546875" style="1" customWidth="1"/>
    <col min="2496" max="2496" width="6.5703125" style="1" customWidth="1"/>
    <col min="2497" max="2497" width="7.5703125" style="1" bestFit="1" customWidth="1"/>
    <col min="2498" max="2502" width="13.28515625" style="1" customWidth="1"/>
    <col min="2503" max="2503" width="14.5703125" style="1" customWidth="1"/>
    <col min="2504" max="2504" width="14.85546875" style="1" customWidth="1"/>
    <col min="2505" max="2505" width="13.7109375" style="1" bestFit="1" customWidth="1"/>
    <col min="2506" max="2506" width="15.7109375" style="1" bestFit="1" customWidth="1"/>
    <col min="2507" max="2507" width="10.5703125" style="1" customWidth="1"/>
    <col min="2508" max="2508" width="8" style="1" customWidth="1"/>
    <col min="2509" max="2749" width="9.140625" style="1"/>
    <col min="2750" max="2750" width="3.85546875" style="1" customWidth="1"/>
    <col min="2751" max="2751" width="19.85546875" style="1" customWidth="1"/>
    <col min="2752" max="2752" width="6.5703125" style="1" customWidth="1"/>
    <col min="2753" max="2753" width="7.5703125" style="1" bestFit="1" customWidth="1"/>
    <col min="2754" max="2758" width="13.28515625" style="1" customWidth="1"/>
    <col min="2759" max="2759" width="14.5703125" style="1" customWidth="1"/>
    <col min="2760" max="2760" width="14.85546875" style="1" customWidth="1"/>
    <col min="2761" max="2761" width="13.7109375" style="1" bestFit="1" customWidth="1"/>
    <col min="2762" max="2762" width="15.7109375" style="1" bestFit="1" customWidth="1"/>
    <col min="2763" max="2763" width="10.5703125" style="1" customWidth="1"/>
    <col min="2764" max="2764" width="8" style="1" customWidth="1"/>
    <col min="2765" max="3005" width="9.140625" style="1"/>
    <col min="3006" max="3006" width="3.85546875" style="1" customWidth="1"/>
    <col min="3007" max="3007" width="19.85546875" style="1" customWidth="1"/>
    <col min="3008" max="3008" width="6.5703125" style="1" customWidth="1"/>
    <col min="3009" max="3009" width="7.5703125" style="1" bestFit="1" customWidth="1"/>
    <col min="3010" max="3014" width="13.28515625" style="1" customWidth="1"/>
    <col min="3015" max="3015" width="14.5703125" style="1" customWidth="1"/>
    <col min="3016" max="3016" width="14.85546875" style="1" customWidth="1"/>
    <col min="3017" max="3017" width="13.7109375" style="1" bestFit="1" customWidth="1"/>
    <col min="3018" max="3018" width="15.7109375" style="1" bestFit="1" customWidth="1"/>
    <col min="3019" max="3019" width="10.5703125" style="1" customWidth="1"/>
    <col min="3020" max="3020" width="8" style="1" customWidth="1"/>
    <col min="3021" max="3261" width="9.140625" style="1"/>
    <col min="3262" max="3262" width="3.85546875" style="1" customWidth="1"/>
    <col min="3263" max="3263" width="19.85546875" style="1" customWidth="1"/>
    <col min="3264" max="3264" width="6.5703125" style="1" customWidth="1"/>
    <col min="3265" max="3265" width="7.5703125" style="1" bestFit="1" customWidth="1"/>
    <col min="3266" max="3270" width="13.28515625" style="1" customWidth="1"/>
    <col min="3271" max="3271" width="14.5703125" style="1" customWidth="1"/>
    <col min="3272" max="3272" width="14.85546875" style="1" customWidth="1"/>
    <col min="3273" max="3273" width="13.7109375" style="1" bestFit="1" customWidth="1"/>
    <col min="3274" max="3274" width="15.7109375" style="1" bestFit="1" customWidth="1"/>
    <col min="3275" max="3275" width="10.5703125" style="1" customWidth="1"/>
    <col min="3276" max="3276" width="8" style="1" customWidth="1"/>
    <col min="3277" max="3517" width="9.140625" style="1"/>
    <col min="3518" max="3518" width="3.85546875" style="1" customWidth="1"/>
    <col min="3519" max="3519" width="19.85546875" style="1" customWidth="1"/>
    <col min="3520" max="3520" width="6.5703125" style="1" customWidth="1"/>
    <col min="3521" max="3521" width="7.5703125" style="1" bestFit="1" customWidth="1"/>
    <col min="3522" max="3526" width="13.28515625" style="1" customWidth="1"/>
    <col min="3527" max="3527" width="14.5703125" style="1" customWidth="1"/>
    <col min="3528" max="3528" width="14.85546875" style="1" customWidth="1"/>
    <col min="3529" max="3529" width="13.7109375" style="1" bestFit="1" customWidth="1"/>
    <col min="3530" max="3530" width="15.7109375" style="1" bestFit="1" customWidth="1"/>
    <col min="3531" max="3531" width="10.5703125" style="1" customWidth="1"/>
    <col min="3532" max="3532" width="8" style="1" customWidth="1"/>
    <col min="3533" max="3773" width="9.140625" style="1"/>
    <col min="3774" max="3774" width="3.85546875" style="1" customWidth="1"/>
    <col min="3775" max="3775" width="19.85546875" style="1" customWidth="1"/>
    <col min="3776" max="3776" width="6.5703125" style="1" customWidth="1"/>
    <col min="3777" max="3777" width="7.5703125" style="1" bestFit="1" customWidth="1"/>
    <col min="3778" max="3782" width="13.28515625" style="1" customWidth="1"/>
    <col min="3783" max="3783" width="14.5703125" style="1" customWidth="1"/>
    <col min="3784" max="3784" width="14.85546875" style="1" customWidth="1"/>
    <col min="3785" max="3785" width="13.7109375" style="1" bestFit="1" customWidth="1"/>
    <col min="3786" max="3786" width="15.7109375" style="1" bestFit="1" customWidth="1"/>
    <col min="3787" max="3787" width="10.5703125" style="1" customWidth="1"/>
    <col min="3788" max="3788" width="8" style="1" customWidth="1"/>
    <col min="3789" max="4029" width="9.140625" style="1"/>
    <col min="4030" max="4030" width="3.85546875" style="1" customWidth="1"/>
    <col min="4031" max="4031" width="19.85546875" style="1" customWidth="1"/>
    <col min="4032" max="4032" width="6.5703125" style="1" customWidth="1"/>
    <col min="4033" max="4033" width="7.5703125" style="1" bestFit="1" customWidth="1"/>
    <col min="4034" max="4038" width="13.28515625" style="1" customWidth="1"/>
    <col min="4039" max="4039" width="14.5703125" style="1" customWidth="1"/>
    <col min="4040" max="4040" width="14.85546875" style="1" customWidth="1"/>
    <col min="4041" max="4041" width="13.7109375" style="1" bestFit="1" customWidth="1"/>
    <col min="4042" max="4042" width="15.7109375" style="1" bestFit="1" customWidth="1"/>
    <col min="4043" max="4043" width="10.5703125" style="1" customWidth="1"/>
    <col min="4044" max="4044" width="8" style="1" customWidth="1"/>
    <col min="4045" max="4285" width="9.140625" style="1"/>
    <col min="4286" max="4286" width="3.85546875" style="1" customWidth="1"/>
    <col min="4287" max="4287" width="19.85546875" style="1" customWidth="1"/>
    <col min="4288" max="4288" width="6.5703125" style="1" customWidth="1"/>
    <col min="4289" max="4289" width="7.5703125" style="1" bestFit="1" customWidth="1"/>
    <col min="4290" max="4294" width="13.28515625" style="1" customWidth="1"/>
    <col min="4295" max="4295" width="14.5703125" style="1" customWidth="1"/>
    <col min="4296" max="4296" width="14.85546875" style="1" customWidth="1"/>
    <col min="4297" max="4297" width="13.7109375" style="1" bestFit="1" customWidth="1"/>
    <col min="4298" max="4298" width="15.7109375" style="1" bestFit="1" customWidth="1"/>
    <col min="4299" max="4299" width="10.5703125" style="1" customWidth="1"/>
    <col min="4300" max="4300" width="8" style="1" customWidth="1"/>
    <col min="4301" max="4541" width="9.140625" style="1"/>
    <col min="4542" max="4542" width="3.85546875" style="1" customWidth="1"/>
    <col min="4543" max="4543" width="19.85546875" style="1" customWidth="1"/>
    <col min="4544" max="4544" width="6.5703125" style="1" customWidth="1"/>
    <col min="4545" max="4545" width="7.5703125" style="1" bestFit="1" customWidth="1"/>
    <col min="4546" max="4550" width="13.28515625" style="1" customWidth="1"/>
    <col min="4551" max="4551" width="14.5703125" style="1" customWidth="1"/>
    <col min="4552" max="4552" width="14.85546875" style="1" customWidth="1"/>
    <col min="4553" max="4553" width="13.7109375" style="1" bestFit="1" customWidth="1"/>
    <col min="4554" max="4554" width="15.7109375" style="1" bestFit="1" customWidth="1"/>
    <col min="4555" max="4555" width="10.5703125" style="1" customWidth="1"/>
    <col min="4556" max="4556" width="8" style="1" customWidth="1"/>
    <col min="4557" max="4797" width="9.140625" style="1"/>
    <col min="4798" max="4798" width="3.85546875" style="1" customWidth="1"/>
    <col min="4799" max="4799" width="19.85546875" style="1" customWidth="1"/>
    <col min="4800" max="4800" width="6.5703125" style="1" customWidth="1"/>
    <col min="4801" max="4801" width="7.5703125" style="1" bestFit="1" customWidth="1"/>
    <col min="4802" max="4806" width="13.28515625" style="1" customWidth="1"/>
    <col min="4807" max="4807" width="14.5703125" style="1" customWidth="1"/>
    <col min="4808" max="4808" width="14.85546875" style="1" customWidth="1"/>
    <col min="4809" max="4809" width="13.7109375" style="1" bestFit="1" customWidth="1"/>
    <col min="4810" max="4810" width="15.7109375" style="1" bestFit="1" customWidth="1"/>
    <col min="4811" max="4811" width="10.5703125" style="1" customWidth="1"/>
    <col min="4812" max="4812" width="8" style="1" customWidth="1"/>
    <col min="4813" max="5053" width="9.140625" style="1"/>
    <col min="5054" max="5054" width="3.85546875" style="1" customWidth="1"/>
    <col min="5055" max="5055" width="19.85546875" style="1" customWidth="1"/>
    <col min="5056" max="5056" width="6.5703125" style="1" customWidth="1"/>
    <col min="5057" max="5057" width="7.5703125" style="1" bestFit="1" customWidth="1"/>
    <col min="5058" max="5062" width="13.28515625" style="1" customWidth="1"/>
    <col min="5063" max="5063" width="14.5703125" style="1" customWidth="1"/>
    <col min="5064" max="5064" width="14.85546875" style="1" customWidth="1"/>
    <col min="5065" max="5065" width="13.7109375" style="1" bestFit="1" customWidth="1"/>
    <col min="5066" max="5066" width="15.7109375" style="1" bestFit="1" customWidth="1"/>
    <col min="5067" max="5067" width="10.5703125" style="1" customWidth="1"/>
    <col min="5068" max="5068" width="8" style="1" customWidth="1"/>
    <col min="5069" max="5309" width="9.140625" style="1"/>
    <col min="5310" max="5310" width="3.85546875" style="1" customWidth="1"/>
    <col min="5311" max="5311" width="19.85546875" style="1" customWidth="1"/>
    <col min="5312" max="5312" width="6.5703125" style="1" customWidth="1"/>
    <col min="5313" max="5313" width="7.5703125" style="1" bestFit="1" customWidth="1"/>
    <col min="5314" max="5318" width="13.28515625" style="1" customWidth="1"/>
    <col min="5319" max="5319" width="14.5703125" style="1" customWidth="1"/>
    <col min="5320" max="5320" width="14.85546875" style="1" customWidth="1"/>
    <col min="5321" max="5321" width="13.7109375" style="1" bestFit="1" customWidth="1"/>
    <col min="5322" max="5322" width="15.7109375" style="1" bestFit="1" customWidth="1"/>
    <col min="5323" max="5323" width="10.5703125" style="1" customWidth="1"/>
    <col min="5324" max="5324" width="8" style="1" customWidth="1"/>
    <col min="5325" max="5565" width="9.140625" style="1"/>
    <col min="5566" max="5566" width="3.85546875" style="1" customWidth="1"/>
    <col min="5567" max="5567" width="19.85546875" style="1" customWidth="1"/>
    <col min="5568" max="5568" width="6.5703125" style="1" customWidth="1"/>
    <col min="5569" max="5569" width="7.5703125" style="1" bestFit="1" customWidth="1"/>
    <col min="5570" max="5574" width="13.28515625" style="1" customWidth="1"/>
    <col min="5575" max="5575" width="14.5703125" style="1" customWidth="1"/>
    <col min="5576" max="5576" width="14.85546875" style="1" customWidth="1"/>
    <col min="5577" max="5577" width="13.7109375" style="1" bestFit="1" customWidth="1"/>
    <col min="5578" max="5578" width="15.7109375" style="1" bestFit="1" customWidth="1"/>
    <col min="5579" max="5579" width="10.5703125" style="1" customWidth="1"/>
    <col min="5580" max="5580" width="8" style="1" customWidth="1"/>
    <col min="5581" max="5821" width="9.140625" style="1"/>
    <col min="5822" max="5822" width="3.85546875" style="1" customWidth="1"/>
    <col min="5823" max="5823" width="19.85546875" style="1" customWidth="1"/>
    <col min="5824" max="5824" width="6.5703125" style="1" customWidth="1"/>
    <col min="5825" max="5825" width="7.5703125" style="1" bestFit="1" customWidth="1"/>
    <col min="5826" max="5830" width="13.28515625" style="1" customWidth="1"/>
    <col min="5831" max="5831" width="14.5703125" style="1" customWidth="1"/>
    <col min="5832" max="5832" width="14.85546875" style="1" customWidth="1"/>
    <col min="5833" max="5833" width="13.7109375" style="1" bestFit="1" customWidth="1"/>
    <col min="5834" max="5834" width="15.7109375" style="1" bestFit="1" customWidth="1"/>
    <col min="5835" max="5835" width="10.5703125" style="1" customWidth="1"/>
    <col min="5836" max="5836" width="8" style="1" customWidth="1"/>
    <col min="5837" max="6077" width="9.140625" style="1"/>
    <col min="6078" max="6078" width="3.85546875" style="1" customWidth="1"/>
    <col min="6079" max="6079" width="19.85546875" style="1" customWidth="1"/>
    <col min="6080" max="6080" width="6.5703125" style="1" customWidth="1"/>
    <col min="6081" max="6081" width="7.5703125" style="1" bestFit="1" customWidth="1"/>
    <col min="6082" max="6086" width="13.28515625" style="1" customWidth="1"/>
    <col min="6087" max="6087" width="14.5703125" style="1" customWidth="1"/>
    <col min="6088" max="6088" width="14.85546875" style="1" customWidth="1"/>
    <col min="6089" max="6089" width="13.7109375" style="1" bestFit="1" customWidth="1"/>
    <col min="6090" max="6090" width="15.7109375" style="1" bestFit="1" customWidth="1"/>
    <col min="6091" max="6091" width="10.5703125" style="1" customWidth="1"/>
    <col min="6092" max="6092" width="8" style="1" customWidth="1"/>
    <col min="6093" max="6333" width="9.140625" style="1"/>
    <col min="6334" max="6334" width="3.85546875" style="1" customWidth="1"/>
    <col min="6335" max="6335" width="19.85546875" style="1" customWidth="1"/>
    <col min="6336" max="6336" width="6.5703125" style="1" customWidth="1"/>
    <col min="6337" max="6337" width="7.5703125" style="1" bestFit="1" customWidth="1"/>
    <col min="6338" max="6342" width="13.28515625" style="1" customWidth="1"/>
    <col min="6343" max="6343" width="14.5703125" style="1" customWidth="1"/>
    <col min="6344" max="6344" width="14.85546875" style="1" customWidth="1"/>
    <col min="6345" max="6345" width="13.7109375" style="1" bestFit="1" customWidth="1"/>
    <col min="6346" max="6346" width="15.7109375" style="1" bestFit="1" customWidth="1"/>
    <col min="6347" max="6347" width="10.5703125" style="1" customWidth="1"/>
    <col min="6348" max="6348" width="8" style="1" customWidth="1"/>
    <col min="6349" max="6589" width="9.140625" style="1"/>
    <col min="6590" max="6590" width="3.85546875" style="1" customWidth="1"/>
    <col min="6591" max="6591" width="19.85546875" style="1" customWidth="1"/>
    <col min="6592" max="6592" width="6.5703125" style="1" customWidth="1"/>
    <col min="6593" max="6593" width="7.5703125" style="1" bestFit="1" customWidth="1"/>
    <col min="6594" max="6598" width="13.28515625" style="1" customWidth="1"/>
    <col min="6599" max="6599" width="14.5703125" style="1" customWidth="1"/>
    <col min="6600" max="6600" width="14.85546875" style="1" customWidth="1"/>
    <col min="6601" max="6601" width="13.7109375" style="1" bestFit="1" customWidth="1"/>
    <col min="6602" max="6602" width="15.7109375" style="1" bestFit="1" customWidth="1"/>
    <col min="6603" max="6603" width="10.5703125" style="1" customWidth="1"/>
    <col min="6604" max="6604" width="8" style="1" customWidth="1"/>
    <col min="6605" max="6845" width="9.140625" style="1"/>
    <col min="6846" max="6846" width="3.85546875" style="1" customWidth="1"/>
    <col min="6847" max="6847" width="19.85546875" style="1" customWidth="1"/>
    <col min="6848" max="6848" width="6.5703125" style="1" customWidth="1"/>
    <col min="6849" max="6849" width="7.5703125" style="1" bestFit="1" customWidth="1"/>
    <col min="6850" max="6854" width="13.28515625" style="1" customWidth="1"/>
    <col min="6855" max="6855" width="14.5703125" style="1" customWidth="1"/>
    <col min="6856" max="6856" width="14.85546875" style="1" customWidth="1"/>
    <col min="6857" max="6857" width="13.7109375" style="1" bestFit="1" customWidth="1"/>
    <col min="6858" max="6858" width="15.7109375" style="1" bestFit="1" customWidth="1"/>
    <col min="6859" max="6859" width="10.5703125" style="1" customWidth="1"/>
    <col min="6860" max="6860" width="8" style="1" customWidth="1"/>
    <col min="6861" max="7101" width="9.140625" style="1"/>
    <col min="7102" max="7102" width="3.85546875" style="1" customWidth="1"/>
    <col min="7103" max="7103" width="19.85546875" style="1" customWidth="1"/>
    <col min="7104" max="7104" width="6.5703125" style="1" customWidth="1"/>
    <col min="7105" max="7105" width="7.5703125" style="1" bestFit="1" customWidth="1"/>
    <col min="7106" max="7110" width="13.28515625" style="1" customWidth="1"/>
    <col min="7111" max="7111" width="14.5703125" style="1" customWidth="1"/>
    <col min="7112" max="7112" width="14.85546875" style="1" customWidth="1"/>
    <col min="7113" max="7113" width="13.7109375" style="1" bestFit="1" customWidth="1"/>
    <col min="7114" max="7114" width="15.7109375" style="1" bestFit="1" customWidth="1"/>
    <col min="7115" max="7115" width="10.5703125" style="1" customWidth="1"/>
    <col min="7116" max="7116" width="8" style="1" customWidth="1"/>
    <col min="7117" max="7357" width="9.140625" style="1"/>
    <col min="7358" max="7358" width="3.85546875" style="1" customWidth="1"/>
    <col min="7359" max="7359" width="19.85546875" style="1" customWidth="1"/>
    <col min="7360" max="7360" width="6.5703125" style="1" customWidth="1"/>
    <col min="7361" max="7361" width="7.5703125" style="1" bestFit="1" customWidth="1"/>
    <col min="7362" max="7366" width="13.28515625" style="1" customWidth="1"/>
    <col min="7367" max="7367" width="14.5703125" style="1" customWidth="1"/>
    <col min="7368" max="7368" width="14.85546875" style="1" customWidth="1"/>
    <col min="7369" max="7369" width="13.7109375" style="1" bestFit="1" customWidth="1"/>
    <col min="7370" max="7370" width="15.7109375" style="1" bestFit="1" customWidth="1"/>
    <col min="7371" max="7371" width="10.5703125" style="1" customWidth="1"/>
    <col min="7372" max="7372" width="8" style="1" customWidth="1"/>
    <col min="7373" max="7613" width="9.140625" style="1"/>
    <col min="7614" max="7614" width="3.85546875" style="1" customWidth="1"/>
    <col min="7615" max="7615" width="19.85546875" style="1" customWidth="1"/>
    <col min="7616" max="7616" width="6.5703125" style="1" customWidth="1"/>
    <col min="7617" max="7617" width="7.5703125" style="1" bestFit="1" customWidth="1"/>
    <col min="7618" max="7622" width="13.28515625" style="1" customWidth="1"/>
    <col min="7623" max="7623" width="14.5703125" style="1" customWidth="1"/>
    <col min="7624" max="7624" width="14.85546875" style="1" customWidth="1"/>
    <col min="7625" max="7625" width="13.7109375" style="1" bestFit="1" customWidth="1"/>
    <col min="7626" max="7626" width="15.7109375" style="1" bestFit="1" customWidth="1"/>
    <col min="7627" max="7627" width="10.5703125" style="1" customWidth="1"/>
    <col min="7628" max="7628" width="8" style="1" customWidth="1"/>
    <col min="7629" max="7869" width="9.140625" style="1"/>
    <col min="7870" max="7870" width="3.85546875" style="1" customWidth="1"/>
    <col min="7871" max="7871" width="19.85546875" style="1" customWidth="1"/>
    <col min="7872" max="7872" width="6.5703125" style="1" customWidth="1"/>
    <col min="7873" max="7873" width="7.5703125" style="1" bestFit="1" customWidth="1"/>
    <col min="7874" max="7878" width="13.28515625" style="1" customWidth="1"/>
    <col min="7879" max="7879" width="14.5703125" style="1" customWidth="1"/>
    <col min="7880" max="7880" width="14.85546875" style="1" customWidth="1"/>
    <col min="7881" max="7881" width="13.7109375" style="1" bestFit="1" customWidth="1"/>
    <col min="7882" max="7882" width="15.7109375" style="1" bestFit="1" customWidth="1"/>
    <col min="7883" max="7883" width="10.5703125" style="1" customWidth="1"/>
    <col min="7884" max="7884" width="8" style="1" customWidth="1"/>
    <col min="7885" max="8125" width="9.140625" style="1"/>
    <col min="8126" max="8126" width="3.85546875" style="1" customWidth="1"/>
    <col min="8127" max="8127" width="19.85546875" style="1" customWidth="1"/>
    <col min="8128" max="8128" width="6.5703125" style="1" customWidth="1"/>
    <col min="8129" max="8129" width="7.5703125" style="1" bestFit="1" customWidth="1"/>
    <col min="8130" max="8134" width="13.28515625" style="1" customWidth="1"/>
    <col min="8135" max="8135" width="14.5703125" style="1" customWidth="1"/>
    <col min="8136" max="8136" width="14.85546875" style="1" customWidth="1"/>
    <col min="8137" max="8137" width="13.7109375" style="1" bestFit="1" customWidth="1"/>
    <col min="8138" max="8138" width="15.7109375" style="1" bestFit="1" customWidth="1"/>
    <col min="8139" max="8139" width="10.5703125" style="1" customWidth="1"/>
    <col min="8140" max="8140" width="8" style="1" customWidth="1"/>
    <col min="8141" max="8381" width="9.140625" style="1"/>
    <col min="8382" max="8382" width="3.85546875" style="1" customWidth="1"/>
    <col min="8383" max="8383" width="19.85546875" style="1" customWidth="1"/>
    <col min="8384" max="8384" width="6.5703125" style="1" customWidth="1"/>
    <col min="8385" max="8385" width="7.5703125" style="1" bestFit="1" customWidth="1"/>
    <col min="8386" max="8390" width="13.28515625" style="1" customWidth="1"/>
    <col min="8391" max="8391" width="14.5703125" style="1" customWidth="1"/>
    <col min="8392" max="8392" width="14.85546875" style="1" customWidth="1"/>
    <col min="8393" max="8393" width="13.7109375" style="1" bestFit="1" customWidth="1"/>
    <col min="8394" max="8394" width="15.7109375" style="1" bestFit="1" customWidth="1"/>
    <col min="8395" max="8395" width="10.5703125" style="1" customWidth="1"/>
    <col min="8396" max="8396" width="8" style="1" customWidth="1"/>
    <col min="8397" max="8637" width="9.140625" style="1"/>
    <col min="8638" max="8638" width="3.85546875" style="1" customWidth="1"/>
    <col min="8639" max="8639" width="19.85546875" style="1" customWidth="1"/>
    <col min="8640" max="8640" width="6.5703125" style="1" customWidth="1"/>
    <col min="8641" max="8641" width="7.5703125" style="1" bestFit="1" customWidth="1"/>
    <col min="8642" max="8646" width="13.28515625" style="1" customWidth="1"/>
    <col min="8647" max="8647" width="14.5703125" style="1" customWidth="1"/>
    <col min="8648" max="8648" width="14.85546875" style="1" customWidth="1"/>
    <col min="8649" max="8649" width="13.7109375" style="1" bestFit="1" customWidth="1"/>
    <col min="8650" max="8650" width="15.7109375" style="1" bestFit="1" customWidth="1"/>
    <col min="8651" max="8651" width="10.5703125" style="1" customWidth="1"/>
    <col min="8652" max="8652" width="8" style="1" customWidth="1"/>
    <col min="8653" max="8893" width="9.140625" style="1"/>
    <col min="8894" max="8894" width="3.85546875" style="1" customWidth="1"/>
    <col min="8895" max="8895" width="19.85546875" style="1" customWidth="1"/>
    <col min="8896" max="8896" width="6.5703125" style="1" customWidth="1"/>
    <col min="8897" max="8897" width="7.5703125" style="1" bestFit="1" customWidth="1"/>
    <col min="8898" max="8902" width="13.28515625" style="1" customWidth="1"/>
    <col min="8903" max="8903" width="14.5703125" style="1" customWidth="1"/>
    <col min="8904" max="8904" width="14.85546875" style="1" customWidth="1"/>
    <col min="8905" max="8905" width="13.7109375" style="1" bestFit="1" customWidth="1"/>
    <col min="8906" max="8906" width="15.7109375" style="1" bestFit="1" customWidth="1"/>
    <col min="8907" max="8907" width="10.5703125" style="1" customWidth="1"/>
    <col min="8908" max="8908" width="8" style="1" customWidth="1"/>
    <col min="8909" max="9149" width="9.140625" style="1"/>
    <col min="9150" max="9150" width="3.85546875" style="1" customWidth="1"/>
    <col min="9151" max="9151" width="19.85546875" style="1" customWidth="1"/>
    <col min="9152" max="9152" width="6.5703125" style="1" customWidth="1"/>
    <col min="9153" max="9153" width="7.5703125" style="1" bestFit="1" customWidth="1"/>
    <col min="9154" max="9158" width="13.28515625" style="1" customWidth="1"/>
    <col min="9159" max="9159" width="14.5703125" style="1" customWidth="1"/>
    <col min="9160" max="9160" width="14.85546875" style="1" customWidth="1"/>
    <col min="9161" max="9161" width="13.7109375" style="1" bestFit="1" customWidth="1"/>
    <col min="9162" max="9162" width="15.7109375" style="1" bestFit="1" customWidth="1"/>
    <col min="9163" max="9163" width="10.5703125" style="1" customWidth="1"/>
    <col min="9164" max="9164" width="8" style="1" customWidth="1"/>
    <col min="9165" max="9405" width="9.140625" style="1"/>
    <col min="9406" max="9406" width="3.85546875" style="1" customWidth="1"/>
    <col min="9407" max="9407" width="19.85546875" style="1" customWidth="1"/>
    <col min="9408" max="9408" width="6.5703125" style="1" customWidth="1"/>
    <col min="9409" max="9409" width="7.5703125" style="1" bestFit="1" customWidth="1"/>
    <col min="9410" max="9414" width="13.28515625" style="1" customWidth="1"/>
    <col min="9415" max="9415" width="14.5703125" style="1" customWidth="1"/>
    <col min="9416" max="9416" width="14.85546875" style="1" customWidth="1"/>
    <col min="9417" max="9417" width="13.7109375" style="1" bestFit="1" customWidth="1"/>
    <col min="9418" max="9418" width="15.7109375" style="1" bestFit="1" customWidth="1"/>
    <col min="9419" max="9419" width="10.5703125" style="1" customWidth="1"/>
    <col min="9420" max="9420" width="8" style="1" customWidth="1"/>
    <col min="9421" max="9661" width="9.140625" style="1"/>
    <col min="9662" max="9662" width="3.85546875" style="1" customWidth="1"/>
    <col min="9663" max="9663" width="19.85546875" style="1" customWidth="1"/>
    <col min="9664" max="9664" width="6.5703125" style="1" customWidth="1"/>
    <col min="9665" max="9665" width="7.5703125" style="1" bestFit="1" customWidth="1"/>
    <col min="9666" max="9670" width="13.28515625" style="1" customWidth="1"/>
    <col min="9671" max="9671" width="14.5703125" style="1" customWidth="1"/>
    <col min="9672" max="9672" width="14.85546875" style="1" customWidth="1"/>
    <col min="9673" max="9673" width="13.7109375" style="1" bestFit="1" customWidth="1"/>
    <col min="9674" max="9674" width="15.7109375" style="1" bestFit="1" customWidth="1"/>
    <col min="9675" max="9675" width="10.5703125" style="1" customWidth="1"/>
    <col min="9676" max="9676" width="8" style="1" customWidth="1"/>
    <col min="9677" max="9917" width="9.140625" style="1"/>
    <col min="9918" max="9918" width="3.85546875" style="1" customWidth="1"/>
    <col min="9919" max="9919" width="19.85546875" style="1" customWidth="1"/>
    <col min="9920" max="9920" width="6.5703125" style="1" customWidth="1"/>
    <col min="9921" max="9921" width="7.5703125" style="1" bestFit="1" customWidth="1"/>
    <col min="9922" max="9926" width="13.28515625" style="1" customWidth="1"/>
    <col min="9927" max="9927" width="14.5703125" style="1" customWidth="1"/>
    <col min="9928" max="9928" width="14.85546875" style="1" customWidth="1"/>
    <col min="9929" max="9929" width="13.7109375" style="1" bestFit="1" customWidth="1"/>
    <col min="9930" max="9930" width="15.7109375" style="1" bestFit="1" customWidth="1"/>
    <col min="9931" max="9931" width="10.5703125" style="1" customWidth="1"/>
    <col min="9932" max="9932" width="8" style="1" customWidth="1"/>
    <col min="9933" max="10173" width="9.140625" style="1"/>
    <col min="10174" max="10174" width="3.85546875" style="1" customWidth="1"/>
    <col min="10175" max="10175" width="19.85546875" style="1" customWidth="1"/>
    <col min="10176" max="10176" width="6.5703125" style="1" customWidth="1"/>
    <col min="10177" max="10177" width="7.5703125" style="1" bestFit="1" customWidth="1"/>
    <col min="10178" max="10182" width="13.28515625" style="1" customWidth="1"/>
    <col min="10183" max="10183" width="14.5703125" style="1" customWidth="1"/>
    <col min="10184" max="10184" width="14.85546875" style="1" customWidth="1"/>
    <col min="10185" max="10185" width="13.7109375" style="1" bestFit="1" customWidth="1"/>
    <col min="10186" max="10186" width="15.7109375" style="1" bestFit="1" customWidth="1"/>
    <col min="10187" max="10187" width="10.5703125" style="1" customWidth="1"/>
    <col min="10188" max="10188" width="8" style="1" customWidth="1"/>
    <col min="10189" max="10429" width="9.140625" style="1"/>
    <col min="10430" max="10430" width="3.85546875" style="1" customWidth="1"/>
    <col min="10431" max="10431" width="19.85546875" style="1" customWidth="1"/>
    <col min="10432" max="10432" width="6.5703125" style="1" customWidth="1"/>
    <col min="10433" max="10433" width="7.5703125" style="1" bestFit="1" customWidth="1"/>
    <col min="10434" max="10438" width="13.28515625" style="1" customWidth="1"/>
    <col min="10439" max="10439" width="14.5703125" style="1" customWidth="1"/>
    <col min="10440" max="10440" width="14.85546875" style="1" customWidth="1"/>
    <col min="10441" max="10441" width="13.7109375" style="1" bestFit="1" customWidth="1"/>
    <col min="10442" max="10442" width="15.7109375" style="1" bestFit="1" customWidth="1"/>
    <col min="10443" max="10443" width="10.5703125" style="1" customWidth="1"/>
    <col min="10444" max="10444" width="8" style="1" customWidth="1"/>
    <col min="10445" max="10685" width="9.140625" style="1"/>
    <col min="10686" max="10686" width="3.85546875" style="1" customWidth="1"/>
    <col min="10687" max="10687" width="19.85546875" style="1" customWidth="1"/>
    <col min="10688" max="10688" width="6.5703125" style="1" customWidth="1"/>
    <col min="10689" max="10689" width="7.5703125" style="1" bestFit="1" customWidth="1"/>
    <col min="10690" max="10694" width="13.28515625" style="1" customWidth="1"/>
    <col min="10695" max="10695" width="14.5703125" style="1" customWidth="1"/>
    <col min="10696" max="10696" width="14.85546875" style="1" customWidth="1"/>
    <col min="10697" max="10697" width="13.7109375" style="1" bestFit="1" customWidth="1"/>
    <col min="10698" max="10698" width="15.7109375" style="1" bestFit="1" customWidth="1"/>
    <col min="10699" max="10699" width="10.5703125" style="1" customWidth="1"/>
    <col min="10700" max="10700" width="8" style="1" customWidth="1"/>
    <col min="10701" max="10941" width="9.140625" style="1"/>
    <col min="10942" max="10942" width="3.85546875" style="1" customWidth="1"/>
    <col min="10943" max="10943" width="19.85546875" style="1" customWidth="1"/>
    <col min="10944" max="10944" width="6.5703125" style="1" customWidth="1"/>
    <col min="10945" max="10945" width="7.5703125" style="1" bestFit="1" customWidth="1"/>
    <col min="10946" max="10950" width="13.28515625" style="1" customWidth="1"/>
    <col min="10951" max="10951" width="14.5703125" style="1" customWidth="1"/>
    <col min="10952" max="10952" width="14.85546875" style="1" customWidth="1"/>
    <col min="10953" max="10953" width="13.7109375" style="1" bestFit="1" customWidth="1"/>
    <col min="10954" max="10954" width="15.7109375" style="1" bestFit="1" customWidth="1"/>
    <col min="10955" max="10955" width="10.5703125" style="1" customWidth="1"/>
    <col min="10956" max="10956" width="8" style="1" customWidth="1"/>
    <col min="10957" max="11197" width="9.140625" style="1"/>
    <col min="11198" max="11198" width="3.85546875" style="1" customWidth="1"/>
    <col min="11199" max="11199" width="19.85546875" style="1" customWidth="1"/>
    <col min="11200" max="11200" width="6.5703125" style="1" customWidth="1"/>
    <col min="11201" max="11201" width="7.5703125" style="1" bestFit="1" customWidth="1"/>
    <col min="11202" max="11206" width="13.28515625" style="1" customWidth="1"/>
    <col min="11207" max="11207" width="14.5703125" style="1" customWidth="1"/>
    <col min="11208" max="11208" width="14.85546875" style="1" customWidth="1"/>
    <col min="11209" max="11209" width="13.7109375" style="1" bestFit="1" customWidth="1"/>
    <col min="11210" max="11210" width="15.7109375" style="1" bestFit="1" customWidth="1"/>
    <col min="11211" max="11211" width="10.5703125" style="1" customWidth="1"/>
    <col min="11212" max="11212" width="8" style="1" customWidth="1"/>
    <col min="11213" max="11453" width="9.140625" style="1"/>
    <col min="11454" max="11454" width="3.85546875" style="1" customWidth="1"/>
    <col min="11455" max="11455" width="19.85546875" style="1" customWidth="1"/>
    <col min="11456" max="11456" width="6.5703125" style="1" customWidth="1"/>
    <col min="11457" max="11457" width="7.5703125" style="1" bestFit="1" customWidth="1"/>
    <col min="11458" max="11462" width="13.28515625" style="1" customWidth="1"/>
    <col min="11463" max="11463" width="14.5703125" style="1" customWidth="1"/>
    <col min="11464" max="11464" width="14.85546875" style="1" customWidth="1"/>
    <col min="11465" max="11465" width="13.7109375" style="1" bestFit="1" customWidth="1"/>
    <col min="11466" max="11466" width="15.7109375" style="1" bestFit="1" customWidth="1"/>
    <col min="11467" max="11467" width="10.5703125" style="1" customWidth="1"/>
    <col min="11468" max="11468" width="8" style="1" customWidth="1"/>
    <col min="11469" max="11709" width="9.140625" style="1"/>
    <col min="11710" max="11710" width="3.85546875" style="1" customWidth="1"/>
    <col min="11711" max="11711" width="19.85546875" style="1" customWidth="1"/>
    <col min="11712" max="11712" width="6.5703125" style="1" customWidth="1"/>
    <col min="11713" max="11713" width="7.5703125" style="1" bestFit="1" customWidth="1"/>
    <col min="11714" max="11718" width="13.28515625" style="1" customWidth="1"/>
    <col min="11719" max="11719" width="14.5703125" style="1" customWidth="1"/>
    <col min="11720" max="11720" width="14.85546875" style="1" customWidth="1"/>
    <col min="11721" max="11721" width="13.7109375" style="1" bestFit="1" customWidth="1"/>
    <col min="11722" max="11722" width="15.7109375" style="1" bestFit="1" customWidth="1"/>
    <col min="11723" max="11723" width="10.5703125" style="1" customWidth="1"/>
    <col min="11724" max="11724" width="8" style="1" customWidth="1"/>
    <col min="11725" max="11965" width="9.140625" style="1"/>
    <col min="11966" max="11966" width="3.85546875" style="1" customWidth="1"/>
    <col min="11967" max="11967" width="19.85546875" style="1" customWidth="1"/>
    <col min="11968" max="11968" width="6.5703125" style="1" customWidth="1"/>
    <col min="11969" max="11969" width="7.5703125" style="1" bestFit="1" customWidth="1"/>
    <col min="11970" max="11974" width="13.28515625" style="1" customWidth="1"/>
    <col min="11975" max="11975" width="14.5703125" style="1" customWidth="1"/>
    <col min="11976" max="11976" width="14.85546875" style="1" customWidth="1"/>
    <col min="11977" max="11977" width="13.7109375" style="1" bestFit="1" customWidth="1"/>
    <col min="11978" max="11978" width="15.7109375" style="1" bestFit="1" customWidth="1"/>
    <col min="11979" max="11979" width="10.5703125" style="1" customWidth="1"/>
    <col min="11980" max="11980" width="8" style="1" customWidth="1"/>
    <col min="11981" max="12221" width="9.140625" style="1"/>
    <col min="12222" max="12222" width="3.85546875" style="1" customWidth="1"/>
    <col min="12223" max="12223" width="19.85546875" style="1" customWidth="1"/>
    <col min="12224" max="12224" width="6.5703125" style="1" customWidth="1"/>
    <col min="12225" max="12225" width="7.5703125" style="1" bestFit="1" customWidth="1"/>
    <col min="12226" max="12230" width="13.28515625" style="1" customWidth="1"/>
    <col min="12231" max="12231" width="14.5703125" style="1" customWidth="1"/>
    <col min="12232" max="12232" width="14.85546875" style="1" customWidth="1"/>
    <col min="12233" max="12233" width="13.7109375" style="1" bestFit="1" customWidth="1"/>
    <col min="12234" max="12234" width="15.7109375" style="1" bestFit="1" customWidth="1"/>
    <col min="12235" max="12235" width="10.5703125" style="1" customWidth="1"/>
    <col min="12236" max="12236" width="8" style="1" customWidth="1"/>
    <col min="12237" max="12477" width="9.140625" style="1"/>
    <col min="12478" max="12478" width="3.85546875" style="1" customWidth="1"/>
    <col min="12479" max="12479" width="19.85546875" style="1" customWidth="1"/>
    <col min="12480" max="12480" width="6.5703125" style="1" customWidth="1"/>
    <col min="12481" max="12481" width="7.5703125" style="1" bestFit="1" customWidth="1"/>
    <col min="12482" max="12486" width="13.28515625" style="1" customWidth="1"/>
    <col min="12487" max="12487" width="14.5703125" style="1" customWidth="1"/>
    <col min="12488" max="12488" width="14.85546875" style="1" customWidth="1"/>
    <col min="12489" max="12489" width="13.7109375" style="1" bestFit="1" customWidth="1"/>
    <col min="12490" max="12490" width="15.7109375" style="1" bestFit="1" customWidth="1"/>
    <col min="12491" max="12491" width="10.5703125" style="1" customWidth="1"/>
    <col min="12492" max="12492" width="8" style="1" customWidth="1"/>
    <col min="12493" max="12733" width="9.140625" style="1"/>
    <col min="12734" max="12734" width="3.85546875" style="1" customWidth="1"/>
    <col min="12735" max="12735" width="19.85546875" style="1" customWidth="1"/>
    <col min="12736" max="12736" width="6.5703125" style="1" customWidth="1"/>
    <col min="12737" max="12737" width="7.5703125" style="1" bestFit="1" customWidth="1"/>
    <col min="12738" max="12742" width="13.28515625" style="1" customWidth="1"/>
    <col min="12743" max="12743" width="14.5703125" style="1" customWidth="1"/>
    <col min="12744" max="12744" width="14.85546875" style="1" customWidth="1"/>
    <col min="12745" max="12745" width="13.7109375" style="1" bestFit="1" customWidth="1"/>
    <col min="12746" max="12746" width="15.7109375" style="1" bestFit="1" customWidth="1"/>
    <col min="12747" max="12747" width="10.5703125" style="1" customWidth="1"/>
    <col min="12748" max="12748" width="8" style="1" customWidth="1"/>
    <col min="12749" max="12989" width="9.140625" style="1"/>
    <col min="12990" max="12990" width="3.85546875" style="1" customWidth="1"/>
    <col min="12991" max="12991" width="19.85546875" style="1" customWidth="1"/>
    <col min="12992" max="12992" width="6.5703125" style="1" customWidth="1"/>
    <col min="12993" max="12993" width="7.5703125" style="1" bestFit="1" customWidth="1"/>
    <col min="12994" max="12998" width="13.28515625" style="1" customWidth="1"/>
    <col min="12999" max="12999" width="14.5703125" style="1" customWidth="1"/>
    <col min="13000" max="13000" width="14.85546875" style="1" customWidth="1"/>
    <col min="13001" max="13001" width="13.7109375" style="1" bestFit="1" customWidth="1"/>
    <col min="13002" max="13002" width="15.7109375" style="1" bestFit="1" customWidth="1"/>
    <col min="13003" max="13003" width="10.5703125" style="1" customWidth="1"/>
    <col min="13004" max="13004" width="8" style="1" customWidth="1"/>
    <col min="13005" max="13245" width="9.140625" style="1"/>
    <col min="13246" max="13246" width="3.85546875" style="1" customWidth="1"/>
    <col min="13247" max="13247" width="19.85546875" style="1" customWidth="1"/>
    <col min="13248" max="13248" width="6.5703125" style="1" customWidth="1"/>
    <col min="13249" max="13249" width="7.5703125" style="1" bestFit="1" customWidth="1"/>
    <col min="13250" max="13254" width="13.28515625" style="1" customWidth="1"/>
    <col min="13255" max="13255" width="14.5703125" style="1" customWidth="1"/>
    <col min="13256" max="13256" width="14.85546875" style="1" customWidth="1"/>
    <col min="13257" max="13257" width="13.7109375" style="1" bestFit="1" customWidth="1"/>
    <col min="13258" max="13258" width="15.7109375" style="1" bestFit="1" customWidth="1"/>
    <col min="13259" max="13259" width="10.5703125" style="1" customWidth="1"/>
    <col min="13260" max="13260" width="8" style="1" customWidth="1"/>
    <col min="13261" max="13501" width="9.140625" style="1"/>
    <col min="13502" max="13502" width="3.85546875" style="1" customWidth="1"/>
    <col min="13503" max="13503" width="19.85546875" style="1" customWidth="1"/>
    <col min="13504" max="13504" width="6.5703125" style="1" customWidth="1"/>
    <col min="13505" max="13505" width="7.5703125" style="1" bestFit="1" customWidth="1"/>
    <col min="13506" max="13510" width="13.28515625" style="1" customWidth="1"/>
    <col min="13511" max="13511" width="14.5703125" style="1" customWidth="1"/>
    <col min="13512" max="13512" width="14.85546875" style="1" customWidth="1"/>
    <col min="13513" max="13513" width="13.7109375" style="1" bestFit="1" customWidth="1"/>
    <col min="13514" max="13514" width="15.7109375" style="1" bestFit="1" customWidth="1"/>
    <col min="13515" max="13515" width="10.5703125" style="1" customWidth="1"/>
    <col min="13516" max="13516" width="8" style="1" customWidth="1"/>
    <col min="13517" max="13757" width="9.140625" style="1"/>
    <col min="13758" max="13758" width="3.85546875" style="1" customWidth="1"/>
    <col min="13759" max="13759" width="19.85546875" style="1" customWidth="1"/>
    <col min="13760" max="13760" width="6.5703125" style="1" customWidth="1"/>
    <col min="13761" max="13761" width="7.5703125" style="1" bestFit="1" customWidth="1"/>
    <col min="13762" max="13766" width="13.28515625" style="1" customWidth="1"/>
    <col min="13767" max="13767" width="14.5703125" style="1" customWidth="1"/>
    <col min="13768" max="13768" width="14.85546875" style="1" customWidth="1"/>
    <col min="13769" max="13769" width="13.7109375" style="1" bestFit="1" customWidth="1"/>
    <col min="13770" max="13770" width="15.7109375" style="1" bestFit="1" customWidth="1"/>
    <col min="13771" max="13771" width="10.5703125" style="1" customWidth="1"/>
    <col min="13772" max="13772" width="8" style="1" customWidth="1"/>
    <col min="13773" max="14013" width="9.140625" style="1"/>
    <col min="14014" max="14014" width="3.85546875" style="1" customWidth="1"/>
    <col min="14015" max="14015" width="19.85546875" style="1" customWidth="1"/>
    <col min="14016" max="14016" width="6.5703125" style="1" customWidth="1"/>
    <col min="14017" max="14017" width="7.5703125" style="1" bestFit="1" customWidth="1"/>
    <col min="14018" max="14022" width="13.28515625" style="1" customWidth="1"/>
    <col min="14023" max="14023" width="14.5703125" style="1" customWidth="1"/>
    <col min="14024" max="14024" width="14.85546875" style="1" customWidth="1"/>
    <col min="14025" max="14025" width="13.7109375" style="1" bestFit="1" customWidth="1"/>
    <col min="14026" max="14026" width="15.7109375" style="1" bestFit="1" customWidth="1"/>
    <col min="14027" max="14027" width="10.5703125" style="1" customWidth="1"/>
    <col min="14028" max="14028" width="8" style="1" customWidth="1"/>
    <col min="14029" max="14269" width="9.140625" style="1"/>
    <col min="14270" max="14270" width="3.85546875" style="1" customWidth="1"/>
    <col min="14271" max="14271" width="19.85546875" style="1" customWidth="1"/>
    <col min="14272" max="14272" width="6.5703125" style="1" customWidth="1"/>
    <col min="14273" max="14273" width="7.5703125" style="1" bestFit="1" customWidth="1"/>
    <col min="14274" max="14278" width="13.28515625" style="1" customWidth="1"/>
    <col min="14279" max="14279" width="14.5703125" style="1" customWidth="1"/>
    <col min="14280" max="14280" width="14.85546875" style="1" customWidth="1"/>
    <col min="14281" max="14281" width="13.7109375" style="1" bestFit="1" customWidth="1"/>
    <col min="14282" max="14282" width="15.7109375" style="1" bestFit="1" customWidth="1"/>
    <col min="14283" max="14283" width="10.5703125" style="1" customWidth="1"/>
    <col min="14284" max="14284" width="8" style="1" customWidth="1"/>
    <col min="14285" max="14525" width="9.140625" style="1"/>
    <col min="14526" max="14526" width="3.85546875" style="1" customWidth="1"/>
    <col min="14527" max="14527" width="19.85546875" style="1" customWidth="1"/>
    <col min="14528" max="14528" width="6.5703125" style="1" customWidth="1"/>
    <col min="14529" max="14529" width="7.5703125" style="1" bestFit="1" customWidth="1"/>
    <col min="14530" max="14534" width="13.28515625" style="1" customWidth="1"/>
    <col min="14535" max="14535" width="14.5703125" style="1" customWidth="1"/>
    <col min="14536" max="14536" width="14.85546875" style="1" customWidth="1"/>
    <col min="14537" max="14537" width="13.7109375" style="1" bestFit="1" customWidth="1"/>
    <col min="14538" max="14538" width="15.7109375" style="1" bestFit="1" customWidth="1"/>
    <col min="14539" max="14539" width="10.5703125" style="1" customWidth="1"/>
    <col min="14540" max="14540" width="8" style="1" customWidth="1"/>
    <col min="14541" max="14781" width="9.140625" style="1"/>
    <col min="14782" max="14782" width="3.85546875" style="1" customWidth="1"/>
    <col min="14783" max="14783" width="19.85546875" style="1" customWidth="1"/>
    <col min="14784" max="14784" width="6.5703125" style="1" customWidth="1"/>
    <col min="14785" max="14785" width="7.5703125" style="1" bestFit="1" customWidth="1"/>
    <col min="14786" max="14790" width="13.28515625" style="1" customWidth="1"/>
    <col min="14791" max="14791" width="14.5703125" style="1" customWidth="1"/>
    <col min="14792" max="14792" width="14.85546875" style="1" customWidth="1"/>
    <col min="14793" max="14793" width="13.7109375" style="1" bestFit="1" customWidth="1"/>
    <col min="14794" max="14794" width="15.7109375" style="1" bestFit="1" customWidth="1"/>
    <col min="14795" max="14795" width="10.5703125" style="1" customWidth="1"/>
    <col min="14796" max="14796" width="8" style="1" customWidth="1"/>
    <col min="14797" max="15037" width="9.140625" style="1"/>
    <col min="15038" max="15038" width="3.85546875" style="1" customWidth="1"/>
    <col min="15039" max="15039" width="19.85546875" style="1" customWidth="1"/>
    <col min="15040" max="15040" width="6.5703125" style="1" customWidth="1"/>
    <col min="15041" max="15041" width="7.5703125" style="1" bestFit="1" customWidth="1"/>
    <col min="15042" max="15046" width="13.28515625" style="1" customWidth="1"/>
    <col min="15047" max="15047" width="14.5703125" style="1" customWidth="1"/>
    <col min="15048" max="15048" width="14.85546875" style="1" customWidth="1"/>
    <col min="15049" max="15049" width="13.7109375" style="1" bestFit="1" customWidth="1"/>
    <col min="15050" max="15050" width="15.7109375" style="1" bestFit="1" customWidth="1"/>
    <col min="15051" max="15051" width="10.5703125" style="1" customWidth="1"/>
    <col min="15052" max="15052" width="8" style="1" customWidth="1"/>
    <col min="15053" max="15293" width="9.140625" style="1"/>
    <col min="15294" max="15294" width="3.85546875" style="1" customWidth="1"/>
    <col min="15295" max="15295" width="19.85546875" style="1" customWidth="1"/>
    <col min="15296" max="15296" width="6.5703125" style="1" customWidth="1"/>
    <col min="15297" max="15297" width="7.5703125" style="1" bestFit="1" customWidth="1"/>
    <col min="15298" max="15302" width="13.28515625" style="1" customWidth="1"/>
    <col min="15303" max="15303" width="14.5703125" style="1" customWidth="1"/>
    <col min="15304" max="15304" width="14.85546875" style="1" customWidth="1"/>
    <col min="15305" max="15305" width="13.7109375" style="1" bestFit="1" customWidth="1"/>
    <col min="15306" max="15306" width="15.7109375" style="1" bestFit="1" customWidth="1"/>
    <col min="15307" max="15307" width="10.5703125" style="1" customWidth="1"/>
    <col min="15308" max="15308" width="8" style="1" customWidth="1"/>
    <col min="15309" max="15549" width="9.140625" style="1"/>
    <col min="15550" max="15550" width="3.85546875" style="1" customWidth="1"/>
    <col min="15551" max="15551" width="19.85546875" style="1" customWidth="1"/>
    <col min="15552" max="15552" width="6.5703125" style="1" customWidth="1"/>
    <col min="15553" max="15553" width="7.5703125" style="1" bestFit="1" customWidth="1"/>
    <col min="15554" max="15558" width="13.28515625" style="1" customWidth="1"/>
    <col min="15559" max="15559" width="14.5703125" style="1" customWidth="1"/>
    <col min="15560" max="15560" width="14.85546875" style="1" customWidth="1"/>
    <col min="15561" max="15561" width="13.7109375" style="1" bestFit="1" customWidth="1"/>
    <col min="15562" max="15562" width="15.7109375" style="1" bestFit="1" customWidth="1"/>
    <col min="15563" max="15563" width="10.5703125" style="1" customWidth="1"/>
    <col min="15564" max="15564" width="8" style="1" customWidth="1"/>
    <col min="15565" max="15805" width="9.140625" style="1"/>
    <col min="15806" max="15806" width="3.85546875" style="1" customWidth="1"/>
    <col min="15807" max="15807" width="19.85546875" style="1" customWidth="1"/>
    <col min="15808" max="15808" width="6.5703125" style="1" customWidth="1"/>
    <col min="15809" max="15809" width="7.5703125" style="1" bestFit="1" customWidth="1"/>
    <col min="15810" max="15814" width="13.28515625" style="1" customWidth="1"/>
    <col min="15815" max="15815" width="14.5703125" style="1" customWidth="1"/>
    <col min="15816" max="15816" width="14.85546875" style="1" customWidth="1"/>
    <col min="15817" max="15817" width="13.7109375" style="1" bestFit="1" customWidth="1"/>
    <col min="15818" max="15818" width="15.7109375" style="1" bestFit="1" customWidth="1"/>
    <col min="15819" max="15819" width="10.5703125" style="1" customWidth="1"/>
    <col min="15820" max="15820" width="8" style="1" customWidth="1"/>
    <col min="15821" max="16061" width="9.140625" style="1"/>
    <col min="16062" max="16062" width="3.85546875" style="1" customWidth="1"/>
    <col min="16063" max="16063" width="19.85546875" style="1" customWidth="1"/>
    <col min="16064" max="16064" width="6.5703125" style="1" customWidth="1"/>
    <col min="16065" max="16065" width="7.5703125" style="1" bestFit="1" customWidth="1"/>
    <col min="16066" max="16070" width="13.28515625" style="1" customWidth="1"/>
    <col min="16071" max="16071" width="14.5703125" style="1" customWidth="1"/>
    <col min="16072" max="16072" width="14.85546875" style="1" customWidth="1"/>
    <col min="16073" max="16073" width="13.7109375" style="1" bestFit="1" customWidth="1"/>
    <col min="16074" max="16074" width="15.7109375" style="1" bestFit="1" customWidth="1"/>
    <col min="16075" max="16075" width="10.5703125" style="1" customWidth="1"/>
    <col min="16076" max="16076" width="8" style="1" customWidth="1"/>
    <col min="16077" max="16384" width="9.140625" style="1"/>
  </cols>
  <sheetData>
    <row r="1" spans="1:13" ht="28.5" customHeight="1" x14ac:dyDescent="0.25">
      <c r="A1" s="230" t="s">
        <v>75</v>
      </c>
      <c r="B1" s="230"/>
      <c r="C1" s="230"/>
      <c r="D1" s="230"/>
      <c r="E1" s="230"/>
      <c r="F1" s="230"/>
      <c r="G1" s="230"/>
      <c r="H1" s="230"/>
    </row>
    <row r="2" spans="1:13" ht="16.5" x14ac:dyDescent="0.25">
      <c r="A2" s="46"/>
      <c r="B2" s="52"/>
      <c r="C2" s="46"/>
      <c r="D2" s="46"/>
      <c r="E2" s="46"/>
      <c r="F2" s="46"/>
      <c r="G2" s="46"/>
      <c r="H2" s="46"/>
    </row>
    <row r="3" spans="1:13" ht="21.75" customHeight="1" x14ac:dyDescent="0.25">
      <c r="A3" s="231" t="s">
        <v>93</v>
      </c>
      <c r="B3" s="232"/>
      <c r="C3" s="232"/>
      <c r="D3" s="232"/>
      <c r="E3" s="232"/>
      <c r="F3" s="232"/>
      <c r="G3" s="232"/>
      <c r="H3" s="232"/>
    </row>
    <row r="4" spans="1:13" ht="27.75" customHeight="1" x14ac:dyDescent="0.25">
      <c r="A4" s="2" t="s">
        <v>2</v>
      </c>
    </row>
    <row r="5" spans="1:13" ht="22.5" customHeight="1" x14ac:dyDescent="0.25">
      <c r="A5" s="229" t="s">
        <v>94</v>
      </c>
      <c r="B5" s="229"/>
      <c r="C5" s="229"/>
      <c r="D5" s="229"/>
      <c r="E5" s="229"/>
      <c r="F5" s="229"/>
      <c r="G5" s="229"/>
      <c r="H5" s="229"/>
    </row>
    <row r="6" spans="1:13" ht="21.75" customHeight="1" x14ac:dyDescent="0.25">
      <c r="A6" s="54" t="s">
        <v>76</v>
      </c>
      <c r="B6" s="52"/>
      <c r="C6" s="46"/>
      <c r="D6" s="46"/>
      <c r="E6" s="46"/>
      <c r="F6" s="46"/>
      <c r="G6" s="46"/>
      <c r="H6" s="46"/>
    </row>
    <row r="7" spans="1:13" ht="46.5" customHeight="1" x14ac:dyDescent="0.25">
      <c r="A7" s="229" t="s">
        <v>77</v>
      </c>
      <c r="B7" s="229"/>
      <c r="C7" s="229"/>
      <c r="D7" s="229"/>
      <c r="E7" s="229"/>
      <c r="F7" s="229"/>
      <c r="G7" s="229"/>
      <c r="H7" s="70"/>
    </row>
    <row r="8" spans="1:13" ht="18" customHeight="1" x14ac:dyDescent="0.25">
      <c r="A8" s="46"/>
      <c r="B8" s="52"/>
      <c r="C8" s="46"/>
      <c r="D8" s="46"/>
      <c r="E8" s="46"/>
      <c r="F8" s="46"/>
      <c r="G8" s="46"/>
      <c r="H8" s="46"/>
    </row>
    <row r="9" spans="1:13" ht="69" customHeight="1" x14ac:dyDescent="0.25">
      <c r="A9" s="55" t="s">
        <v>6</v>
      </c>
      <c r="B9" s="55" t="s">
        <v>7</v>
      </c>
      <c r="C9" s="55" t="s">
        <v>8</v>
      </c>
      <c r="D9" s="55" t="s">
        <v>9</v>
      </c>
      <c r="E9" s="3" t="s">
        <v>97</v>
      </c>
      <c r="F9" s="3" t="s">
        <v>96</v>
      </c>
      <c r="G9" s="56" t="s">
        <v>95</v>
      </c>
      <c r="H9" s="57"/>
    </row>
    <row r="10" spans="1:13" s="62" customFormat="1" ht="48" customHeight="1" x14ac:dyDescent="0.25">
      <c r="A10" s="55">
        <v>1</v>
      </c>
      <c r="B10" s="58" t="s">
        <v>93</v>
      </c>
      <c r="C10" s="55" t="s">
        <v>15</v>
      </c>
      <c r="D10" s="55">
        <v>1</v>
      </c>
      <c r="E10" s="64">
        <v>268893</v>
      </c>
      <c r="F10" s="60">
        <v>242900</v>
      </c>
      <c r="G10" s="65">
        <v>219500</v>
      </c>
      <c r="H10" s="61"/>
      <c r="K10" s="63">
        <f t="shared" ref="K10" si="0">M10*1.2</f>
        <v>934.8</v>
      </c>
      <c r="M10" s="64">
        <v>779</v>
      </c>
    </row>
    <row r="11" spans="1:13" ht="27.75" customHeight="1" x14ac:dyDescent="0.25">
      <c r="A11" s="233" t="s">
        <v>16</v>
      </c>
      <c r="B11" s="234"/>
      <c r="C11" s="233"/>
      <c r="D11" s="233"/>
      <c r="E11" s="60">
        <f>E10*D10</f>
        <v>268893</v>
      </c>
      <c r="F11" s="60">
        <f>F10*D10</f>
        <v>242900</v>
      </c>
      <c r="G11" s="65">
        <f>G10*D10</f>
        <v>219500</v>
      </c>
      <c r="H11" s="61"/>
    </row>
    <row r="12" spans="1:13" ht="30.75" customHeight="1" x14ac:dyDescent="0.25">
      <c r="A12" s="235" t="s">
        <v>98</v>
      </c>
      <c r="B12" s="235"/>
      <c r="C12" s="235"/>
      <c r="D12" s="235"/>
      <c r="E12" s="235"/>
      <c r="F12" s="235"/>
      <c r="G12" s="235"/>
      <c r="H12" s="236"/>
    </row>
    <row r="13" spans="1:13" ht="36" customHeight="1" x14ac:dyDescent="0.25">
      <c r="A13" s="228" t="s">
        <v>99</v>
      </c>
      <c r="B13" s="228"/>
      <c r="C13" s="228"/>
      <c r="D13" s="228"/>
      <c r="E13" s="228"/>
      <c r="F13" s="228"/>
      <c r="G13" s="228"/>
      <c r="H13" s="228"/>
    </row>
    <row r="14" spans="1:13" ht="38.25" hidden="1" customHeight="1" x14ac:dyDescent="0.25">
      <c r="A14" s="229" t="s">
        <v>78</v>
      </c>
      <c r="B14" s="229"/>
      <c r="C14" s="229"/>
      <c r="D14" s="229"/>
      <c r="E14" s="229"/>
      <c r="F14" s="229"/>
      <c r="G14" s="229"/>
      <c r="H14" s="66"/>
    </row>
    <row r="15" spans="1:13" ht="16.5" x14ac:dyDescent="0.25">
      <c r="B15" s="73" t="s">
        <v>18</v>
      </c>
      <c r="C15" s="46"/>
      <c r="D15" s="46"/>
      <c r="E15" s="46"/>
      <c r="F15" s="46"/>
      <c r="G15" s="46"/>
    </row>
    <row r="16" spans="1:13" ht="37.5" x14ac:dyDescent="0.3">
      <c r="B16" s="50" t="s">
        <v>79</v>
      </c>
      <c r="C16" s="24"/>
      <c r="D16" s="46"/>
      <c r="E16" s="46"/>
      <c r="F16" s="46"/>
      <c r="G16" s="46"/>
    </row>
    <row r="17" spans="1:7" ht="19.5" customHeight="1" x14ac:dyDescent="0.3">
      <c r="B17" s="51" t="s">
        <v>36</v>
      </c>
      <c r="C17" s="24"/>
      <c r="D17" s="46"/>
      <c r="E17" s="46"/>
      <c r="F17" s="46"/>
      <c r="G17" s="46"/>
    </row>
    <row r="18" spans="1:7" ht="18.75" x14ac:dyDescent="0.3">
      <c r="B18" s="72"/>
      <c r="C18" s="24"/>
      <c r="D18" s="46"/>
      <c r="E18" s="46"/>
      <c r="F18" s="46"/>
      <c r="G18" s="46"/>
    </row>
    <row r="19" spans="1:7" ht="37.5" x14ac:dyDescent="0.3">
      <c r="B19" s="21" t="s">
        <v>90</v>
      </c>
      <c r="C19" s="24"/>
      <c r="D19" s="46"/>
      <c r="E19" s="46"/>
      <c r="F19" s="46"/>
      <c r="G19" s="46"/>
    </row>
    <row r="20" spans="1:7" ht="18.75" x14ac:dyDescent="0.3">
      <c r="B20" s="23" t="s">
        <v>22</v>
      </c>
      <c r="C20" s="24"/>
      <c r="D20" s="46"/>
      <c r="E20" s="46"/>
      <c r="F20" s="46"/>
      <c r="G20" s="46"/>
    </row>
    <row r="21" spans="1:7" ht="18.75" x14ac:dyDescent="0.3">
      <c r="B21" s="72"/>
      <c r="C21" s="24"/>
      <c r="D21" s="46"/>
      <c r="E21" s="46"/>
      <c r="F21" s="46"/>
    </row>
    <row r="22" spans="1:7" ht="18.75" x14ac:dyDescent="0.3">
      <c r="A22" s="2"/>
      <c r="B22" s="68" t="s">
        <v>35</v>
      </c>
      <c r="C22" s="24"/>
      <c r="D22" s="46"/>
      <c r="E22" s="46"/>
      <c r="F22" s="46"/>
    </row>
    <row r="23" spans="1:7" ht="56.25" x14ac:dyDescent="0.3">
      <c r="B23" s="21" t="s">
        <v>88</v>
      </c>
      <c r="C23" s="24"/>
    </row>
    <row r="24" spans="1:7" ht="18.75" x14ac:dyDescent="0.3">
      <c r="B24" s="24" t="s">
        <v>89</v>
      </c>
      <c r="C24" s="24"/>
    </row>
    <row r="25" spans="1:7" ht="21.75" customHeight="1" x14ac:dyDescent="0.3">
      <c r="B25" s="72"/>
      <c r="C25" s="24"/>
    </row>
    <row r="26" spans="1:7" ht="26.25" customHeight="1" x14ac:dyDescent="0.25">
      <c r="B26" s="212" t="s">
        <v>25</v>
      </c>
      <c r="C26" s="213"/>
      <c r="G26" s="74" t="s">
        <v>24</v>
      </c>
    </row>
    <row r="27" spans="1:7" ht="15.75" customHeight="1" x14ac:dyDescent="0.25">
      <c r="B27" s="213"/>
      <c r="C27" s="213"/>
      <c r="G27" s="71">
        <f ca="1">TODAY()</f>
        <v>46188</v>
      </c>
    </row>
    <row r="28" spans="1:7" ht="18.75" x14ac:dyDescent="0.3">
      <c r="B28" s="69" t="s">
        <v>91</v>
      </c>
      <c r="C28" s="24"/>
      <c r="G28" s="67" t="s">
        <v>80</v>
      </c>
    </row>
    <row r="35" spans="3:3" x14ac:dyDescent="0.25">
      <c r="C35" s="53"/>
    </row>
  </sheetData>
  <mergeCells count="9">
    <mergeCell ref="A13:H13"/>
    <mergeCell ref="A14:G14"/>
    <mergeCell ref="B26:C27"/>
    <mergeCell ref="A1:H1"/>
    <mergeCell ref="A3:H3"/>
    <mergeCell ref="A5:H5"/>
    <mergeCell ref="A7:G7"/>
    <mergeCell ref="A11:D11"/>
    <mergeCell ref="A12:H12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M35"/>
  <sheetViews>
    <sheetView topLeftCell="A7" zoomScale="80" zoomScaleNormal="80" workbookViewId="0">
      <selection activeCell="G13" sqref="G13"/>
    </sheetView>
  </sheetViews>
  <sheetFormatPr defaultRowHeight="15.75" x14ac:dyDescent="0.25"/>
  <cols>
    <col min="1" max="1" width="5.7109375" style="1" customWidth="1"/>
    <col min="2" max="2" width="64.85546875" style="53" customWidth="1"/>
    <col min="3" max="3" width="9.42578125" style="1" customWidth="1"/>
    <col min="4" max="4" width="10.5703125" style="1" customWidth="1"/>
    <col min="5" max="7" width="40.42578125" style="1" customWidth="1"/>
    <col min="8" max="8" width="30.140625" style="1" customWidth="1"/>
    <col min="9" max="15" width="9.140625" style="1"/>
    <col min="16" max="16" width="9.5703125" style="1" bestFit="1" customWidth="1"/>
    <col min="17" max="193" width="9.140625" style="1"/>
    <col min="194" max="194" width="3.85546875" style="1" customWidth="1"/>
    <col min="195" max="195" width="19.85546875" style="1" customWidth="1"/>
    <col min="196" max="196" width="6.5703125" style="1" customWidth="1"/>
    <col min="197" max="197" width="7.5703125" style="1" bestFit="1" customWidth="1"/>
    <col min="198" max="202" width="13.28515625" style="1" customWidth="1"/>
    <col min="203" max="203" width="14.5703125" style="1" customWidth="1"/>
    <col min="204" max="204" width="14.85546875" style="1" customWidth="1"/>
    <col min="205" max="205" width="13.7109375" style="1" bestFit="1" customWidth="1"/>
    <col min="206" max="206" width="15.7109375" style="1" bestFit="1" customWidth="1"/>
    <col min="207" max="207" width="10.5703125" style="1" customWidth="1"/>
    <col min="208" max="208" width="8" style="1" customWidth="1"/>
    <col min="209" max="445" width="9.140625" style="1"/>
    <col min="446" max="446" width="3.85546875" style="1" customWidth="1"/>
    <col min="447" max="447" width="19.85546875" style="1" customWidth="1"/>
    <col min="448" max="448" width="6.5703125" style="1" customWidth="1"/>
    <col min="449" max="449" width="7.5703125" style="1" bestFit="1" customWidth="1"/>
    <col min="450" max="454" width="13.28515625" style="1" customWidth="1"/>
    <col min="455" max="455" width="14.5703125" style="1" customWidth="1"/>
    <col min="456" max="456" width="14.85546875" style="1" customWidth="1"/>
    <col min="457" max="457" width="13.7109375" style="1" bestFit="1" customWidth="1"/>
    <col min="458" max="458" width="15.7109375" style="1" bestFit="1" customWidth="1"/>
    <col min="459" max="459" width="10.5703125" style="1" customWidth="1"/>
    <col min="460" max="460" width="8" style="1" customWidth="1"/>
    <col min="461" max="701" width="9.140625" style="1"/>
    <col min="702" max="702" width="3.85546875" style="1" customWidth="1"/>
    <col min="703" max="703" width="19.85546875" style="1" customWidth="1"/>
    <col min="704" max="704" width="6.5703125" style="1" customWidth="1"/>
    <col min="705" max="705" width="7.5703125" style="1" bestFit="1" customWidth="1"/>
    <col min="706" max="710" width="13.28515625" style="1" customWidth="1"/>
    <col min="711" max="711" width="14.5703125" style="1" customWidth="1"/>
    <col min="712" max="712" width="14.85546875" style="1" customWidth="1"/>
    <col min="713" max="713" width="13.7109375" style="1" bestFit="1" customWidth="1"/>
    <col min="714" max="714" width="15.7109375" style="1" bestFit="1" customWidth="1"/>
    <col min="715" max="715" width="10.5703125" style="1" customWidth="1"/>
    <col min="716" max="716" width="8" style="1" customWidth="1"/>
    <col min="717" max="957" width="9.140625" style="1"/>
    <col min="958" max="958" width="3.85546875" style="1" customWidth="1"/>
    <col min="959" max="959" width="19.85546875" style="1" customWidth="1"/>
    <col min="960" max="960" width="6.5703125" style="1" customWidth="1"/>
    <col min="961" max="961" width="7.5703125" style="1" bestFit="1" customWidth="1"/>
    <col min="962" max="966" width="13.28515625" style="1" customWidth="1"/>
    <col min="967" max="967" width="14.5703125" style="1" customWidth="1"/>
    <col min="968" max="968" width="14.85546875" style="1" customWidth="1"/>
    <col min="969" max="969" width="13.7109375" style="1" bestFit="1" customWidth="1"/>
    <col min="970" max="970" width="15.7109375" style="1" bestFit="1" customWidth="1"/>
    <col min="971" max="971" width="10.5703125" style="1" customWidth="1"/>
    <col min="972" max="972" width="8" style="1" customWidth="1"/>
    <col min="973" max="1213" width="9.140625" style="1"/>
    <col min="1214" max="1214" width="3.85546875" style="1" customWidth="1"/>
    <col min="1215" max="1215" width="19.85546875" style="1" customWidth="1"/>
    <col min="1216" max="1216" width="6.5703125" style="1" customWidth="1"/>
    <col min="1217" max="1217" width="7.5703125" style="1" bestFit="1" customWidth="1"/>
    <col min="1218" max="1222" width="13.28515625" style="1" customWidth="1"/>
    <col min="1223" max="1223" width="14.5703125" style="1" customWidth="1"/>
    <col min="1224" max="1224" width="14.85546875" style="1" customWidth="1"/>
    <col min="1225" max="1225" width="13.7109375" style="1" bestFit="1" customWidth="1"/>
    <col min="1226" max="1226" width="15.7109375" style="1" bestFit="1" customWidth="1"/>
    <col min="1227" max="1227" width="10.5703125" style="1" customWidth="1"/>
    <col min="1228" max="1228" width="8" style="1" customWidth="1"/>
    <col min="1229" max="1469" width="9.140625" style="1"/>
    <col min="1470" max="1470" width="3.85546875" style="1" customWidth="1"/>
    <col min="1471" max="1471" width="19.85546875" style="1" customWidth="1"/>
    <col min="1472" max="1472" width="6.5703125" style="1" customWidth="1"/>
    <col min="1473" max="1473" width="7.5703125" style="1" bestFit="1" customWidth="1"/>
    <col min="1474" max="1478" width="13.28515625" style="1" customWidth="1"/>
    <col min="1479" max="1479" width="14.5703125" style="1" customWidth="1"/>
    <col min="1480" max="1480" width="14.85546875" style="1" customWidth="1"/>
    <col min="1481" max="1481" width="13.7109375" style="1" bestFit="1" customWidth="1"/>
    <col min="1482" max="1482" width="15.7109375" style="1" bestFit="1" customWidth="1"/>
    <col min="1483" max="1483" width="10.5703125" style="1" customWidth="1"/>
    <col min="1484" max="1484" width="8" style="1" customWidth="1"/>
    <col min="1485" max="1725" width="9.140625" style="1"/>
    <col min="1726" max="1726" width="3.85546875" style="1" customWidth="1"/>
    <col min="1727" max="1727" width="19.85546875" style="1" customWidth="1"/>
    <col min="1728" max="1728" width="6.5703125" style="1" customWidth="1"/>
    <col min="1729" max="1729" width="7.5703125" style="1" bestFit="1" customWidth="1"/>
    <col min="1730" max="1734" width="13.28515625" style="1" customWidth="1"/>
    <col min="1735" max="1735" width="14.5703125" style="1" customWidth="1"/>
    <col min="1736" max="1736" width="14.85546875" style="1" customWidth="1"/>
    <col min="1737" max="1737" width="13.7109375" style="1" bestFit="1" customWidth="1"/>
    <col min="1738" max="1738" width="15.7109375" style="1" bestFit="1" customWidth="1"/>
    <col min="1739" max="1739" width="10.5703125" style="1" customWidth="1"/>
    <col min="1740" max="1740" width="8" style="1" customWidth="1"/>
    <col min="1741" max="1981" width="9.140625" style="1"/>
    <col min="1982" max="1982" width="3.85546875" style="1" customWidth="1"/>
    <col min="1983" max="1983" width="19.85546875" style="1" customWidth="1"/>
    <col min="1984" max="1984" width="6.5703125" style="1" customWidth="1"/>
    <col min="1985" max="1985" width="7.5703125" style="1" bestFit="1" customWidth="1"/>
    <col min="1986" max="1990" width="13.28515625" style="1" customWidth="1"/>
    <col min="1991" max="1991" width="14.5703125" style="1" customWidth="1"/>
    <col min="1992" max="1992" width="14.85546875" style="1" customWidth="1"/>
    <col min="1993" max="1993" width="13.7109375" style="1" bestFit="1" customWidth="1"/>
    <col min="1994" max="1994" width="15.7109375" style="1" bestFit="1" customWidth="1"/>
    <col min="1995" max="1995" width="10.5703125" style="1" customWidth="1"/>
    <col min="1996" max="1996" width="8" style="1" customWidth="1"/>
    <col min="1997" max="2237" width="9.140625" style="1"/>
    <col min="2238" max="2238" width="3.85546875" style="1" customWidth="1"/>
    <col min="2239" max="2239" width="19.85546875" style="1" customWidth="1"/>
    <col min="2240" max="2240" width="6.5703125" style="1" customWidth="1"/>
    <col min="2241" max="2241" width="7.5703125" style="1" bestFit="1" customWidth="1"/>
    <col min="2242" max="2246" width="13.28515625" style="1" customWidth="1"/>
    <col min="2247" max="2247" width="14.5703125" style="1" customWidth="1"/>
    <col min="2248" max="2248" width="14.85546875" style="1" customWidth="1"/>
    <col min="2249" max="2249" width="13.7109375" style="1" bestFit="1" customWidth="1"/>
    <col min="2250" max="2250" width="15.7109375" style="1" bestFit="1" customWidth="1"/>
    <col min="2251" max="2251" width="10.5703125" style="1" customWidth="1"/>
    <col min="2252" max="2252" width="8" style="1" customWidth="1"/>
    <col min="2253" max="2493" width="9.140625" style="1"/>
    <col min="2494" max="2494" width="3.85546875" style="1" customWidth="1"/>
    <col min="2495" max="2495" width="19.85546875" style="1" customWidth="1"/>
    <col min="2496" max="2496" width="6.5703125" style="1" customWidth="1"/>
    <col min="2497" max="2497" width="7.5703125" style="1" bestFit="1" customWidth="1"/>
    <col min="2498" max="2502" width="13.28515625" style="1" customWidth="1"/>
    <col min="2503" max="2503" width="14.5703125" style="1" customWidth="1"/>
    <col min="2504" max="2504" width="14.85546875" style="1" customWidth="1"/>
    <col min="2505" max="2505" width="13.7109375" style="1" bestFit="1" customWidth="1"/>
    <col min="2506" max="2506" width="15.7109375" style="1" bestFit="1" customWidth="1"/>
    <col min="2507" max="2507" width="10.5703125" style="1" customWidth="1"/>
    <col min="2508" max="2508" width="8" style="1" customWidth="1"/>
    <col min="2509" max="2749" width="9.140625" style="1"/>
    <col min="2750" max="2750" width="3.85546875" style="1" customWidth="1"/>
    <col min="2751" max="2751" width="19.85546875" style="1" customWidth="1"/>
    <col min="2752" max="2752" width="6.5703125" style="1" customWidth="1"/>
    <col min="2753" max="2753" width="7.5703125" style="1" bestFit="1" customWidth="1"/>
    <col min="2754" max="2758" width="13.28515625" style="1" customWidth="1"/>
    <col min="2759" max="2759" width="14.5703125" style="1" customWidth="1"/>
    <col min="2760" max="2760" width="14.85546875" style="1" customWidth="1"/>
    <col min="2761" max="2761" width="13.7109375" style="1" bestFit="1" customWidth="1"/>
    <col min="2762" max="2762" width="15.7109375" style="1" bestFit="1" customWidth="1"/>
    <col min="2763" max="2763" width="10.5703125" style="1" customWidth="1"/>
    <col min="2764" max="2764" width="8" style="1" customWidth="1"/>
    <col min="2765" max="3005" width="9.140625" style="1"/>
    <col min="3006" max="3006" width="3.85546875" style="1" customWidth="1"/>
    <col min="3007" max="3007" width="19.85546875" style="1" customWidth="1"/>
    <col min="3008" max="3008" width="6.5703125" style="1" customWidth="1"/>
    <col min="3009" max="3009" width="7.5703125" style="1" bestFit="1" customWidth="1"/>
    <col min="3010" max="3014" width="13.28515625" style="1" customWidth="1"/>
    <col min="3015" max="3015" width="14.5703125" style="1" customWidth="1"/>
    <col min="3016" max="3016" width="14.85546875" style="1" customWidth="1"/>
    <col min="3017" max="3017" width="13.7109375" style="1" bestFit="1" customWidth="1"/>
    <col min="3018" max="3018" width="15.7109375" style="1" bestFit="1" customWidth="1"/>
    <col min="3019" max="3019" width="10.5703125" style="1" customWidth="1"/>
    <col min="3020" max="3020" width="8" style="1" customWidth="1"/>
    <col min="3021" max="3261" width="9.140625" style="1"/>
    <col min="3262" max="3262" width="3.85546875" style="1" customWidth="1"/>
    <col min="3263" max="3263" width="19.85546875" style="1" customWidth="1"/>
    <col min="3264" max="3264" width="6.5703125" style="1" customWidth="1"/>
    <col min="3265" max="3265" width="7.5703125" style="1" bestFit="1" customWidth="1"/>
    <col min="3266" max="3270" width="13.28515625" style="1" customWidth="1"/>
    <col min="3271" max="3271" width="14.5703125" style="1" customWidth="1"/>
    <col min="3272" max="3272" width="14.85546875" style="1" customWidth="1"/>
    <col min="3273" max="3273" width="13.7109375" style="1" bestFit="1" customWidth="1"/>
    <col min="3274" max="3274" width="15.7109375" style="1" bestFit="1" customWidth="1"/>
    <col min="3275" max="3275" width="10.5703125" style="1" customWidth="1"/>
    <col min="3276" max="3276" width="8" style="1" customWidth="1"/>
    <col min="3277" max="3517" width="9.140625" style="1"/>
    <col min="3518" max="3518" width="3.85546875" style="1" customWidth="1"/>
    <col min="3519" max="3519" width="19.85546875" style="1" customWidth="1"/>
    <col min="3520" max="3520" width="6.5703125" style="1" customWidth="1"/>
    <col min="3521" max="3521" width="7.5703125" style="1" bestFit="1" customWidth="1"/>
    <col min="3522" max="3526" width="13.28515625" style="1" customWidth="1"/>
    <col min="3527" max="3527" width="14.5703125" style="1" customWidth="1"/>
    <col min="3528" max="3528" width="14.85546875" style="1" customWidth="1"/>
    <col min="3529" max="3529" width="13.7109375" style="1" bestFit="1" customWidth="1"/>
    <col min="3530" max="3530" width="15.7109375" style="1" bestFit="1" customWidth="1"/>
    <col min="3531" max="3531" width="10.5703125" style="1" customWidth="1"/>
    <col min="3532" max="3532" width="8" style="1" customWidth="1"/>
    <col min="3533" max="3773" width="9.140625" style="1"/>
    <col min="3774" max="3774" width="3.85546875" style="1" customWidth="1"/>
    <col min="3775" max="3775" width="19.85546875" style="1" customWidth="1"/>
    <col min="3776" max="3776" width="6.5703125" style="1" customWidth="1"/>
    <col min="3777" max="3777" width="7.5703125" style="1" bestFit="1" customWidth="1"/>
    <col min="3778" max="3782" width="13.28515625" style="1" customWidth="1"/>
    <col min="3783" max="3783" width="14.5703125" style="1" customWidth="1"/>
    <col min="3784" max="3784" width="14.85546875" style="1" customWidth="1"/>
    <col min="3785" max="3785" width="13.7109375" style="1" bestFit="1" customWidth="1"/>
    <col min="3786" max="3786" width="15.7109375" style="1" bestFit="1" customWidth="1"/>
    <col min="3787" max="3787" width="10.5703125" style="1" customWidth="1"/>
    <col min="3788" max="3788" width="8" style="1" customWidth="1"/>
    <col min="3789" max="4029" width="9.140625" style="1"/>
    <col min="4030" max="4030" width="3.85546875" style="1" customWidth="1"/>
    <col min="4031" max="4031" width="19.85546875" style="1" customWidth="1"/>
    <col min="4032" max="4032" width="6.5703125" style="1" customWidth="1"/>
    <col min="4033" max="4033" width="7.5703125" style="1" bestFit="1" customWidth="1"/>
    <col min="4034" max="4038" width="13.28515625" style="1" customWidth="1"/>
    <col min="4039" max="4039" width="14.5703125" style="1" customWidth="1"/>
    <col min="4040" max="4040" width="14.85546875" style="1" customWidth="1"/>
    <col min="4041" max="4041" width="13.7109375" style="1" bestFit="1" customWidth="1"/>
    <col min="4042" max="4042" width="15.7109375" style="1" bestFit="1" customWidth="1"/>
    <col min="4043" max="4043" width="10.5703125" style="1" customWidth="1"/>
    <col min="4044" max="4044" width="8" style="1" customWidth="1"/>
    <col min="4045" max="4285" width="9.140625" style="1"/>
    <col min="4286" max="4286" width="3.85546875" style="1" customWidth="1"/>
    <col min="4287" max="4287" width="19.85546875" style="1" customWidth="1"/>
    <col min="4288" max="4288" width="6.5703125" style="1" customWidth="1"/>
    <col min="4289" max="4289" width="7.5703125" style="1" bestFit="1" customWidth="1"/>
    <col min="4290" max="4294" width="13.28515625" style="1" customWidth="1"/>
    <col min="4295" max="4295" width="14.5703125" style="1" customWidth="1"/>
    <col min="4296" max="4296" width="14.85546875" style="1" customWidth="1"/>
    <col min="4297" max="4297" width="13.7109375" style="1" bestFit="1" customWidth="1"/>
    <col min="4298" max="4298" width="15.7109375" style="1" bestFit="1" customWidth="1"/>
    <col min="4299" max="4299" width="10.5703125" style="1" customWidth="1"/>
    <col min="4300" max="4300" width="8" style="1" customWidth="1"/>
    <col min="4301" max="4541" width="9.140625" style="1"/>
    <col min="4542" max="4542" width="3.85546875" style="1" customWidth="1"/>
    <col min="4543" max="4543" width="19.85546875" style="1" customWidth="1"/>
    <col min="4544" max="4544" width="6.5703125" style="1" customWidth="1"/>
    <col min="4545" max="4545" width="7.5703125" style="1" bestFit="1" customWidth="1"/>
    <col min="4546" max="4550" width="13.28515625" style="1" customWidth="1"/>
    <col min="4551" max="4551" width="14.5703125" style="1" customWidth="1"/>
    <col min="4552" max="4552" width="14.85546875" style="1" customWidth="1"/>
    <col min="4553" max="4553" width="13.7109375" style="1" bestFit="1" customWidth="1"/>
    <col min="4554" max="4554" width="15.7109375" style="1" bestFit="1" customWidth="1"/>
    <col min="4555" max="4555" width="10.5703125" style="1" customWidth="1"/>
    <col min="4556" max="4556" width="8" style="1" customWidth="1"/>
    <col min="4557" max="4797" width="9.140625" style="1"/>
    <col min="4798" max="4798" width="3.85546875" style="1" customWidth="1"/>
    <col min="4799" max="4799" width="19.85546875" style="1" customWidth="1"/>
    <col min="4800" max="4800" width="6.5703125" style="1" customWidth="1"/>
    <col min="4801" max="4801" width="7.5703125" style="1" bestFit="1" customWidth="1"/>
    <col min="4802" max="4806" width="13.28515625" style="1" customWidth="1"/>
    <col min="4807" max="4807" width="14.5703125" style="1" customWidth="1"/>
    <col min="4808" max="4808" width="14.85546875" style="1" customWidth="1"/>
    <col min="4809" max="4809" width="13.7109375" style="1" bestFit="1" customWidth="1"/>
    <col min="4810" max="4810" width="15.7109375" style="1" bestFit="1" customWidth="1"/>
    <col min="4811" max="4811" width="10.5703125" style="1" customWidth="1"/>
    <col min="4812" max="4812" width="8" style="1" customWidth="1"/>
    <col min="4813" max="5053" width="9.140625" style="1"/>
    <col min="5054" max="5054" width="3.85546875" style="1" customWidth="1"/>
    <col min="5055" max="5055" width="19.85546875" style="1" customWidth="1"/>
    <col min="5056" max="5056" width="6.5703125" style="1" customWidth="1"/>
    <col min="5057" max="5057" width="7.5703125" style="1" bestFit="1" customWidth="1"/>
    <col min="5058" max="5062" width="13.28515625" style="1" customWidth="1"/>
    <col min="5063" max="5063" width="14.5703125" style="1" customWidth="1"/>
    <col min="5064" max="5064" width="14.85546875" style="1" customWidth="1"/>
    <col min="5065" max="5065" width="13.7109375" style="1" bestFit="1" customWidth="1"/>
    <col min="5066" max="5066" width="15.7109375" style="1" bestFit="1" customWidth="1"/>
    <col min="5067" max="5067" width="10.5703125" style="1" customWidth="1"/>
    <col min="5068" max="5068" width="8" style="1" customWidth="1"/>
    <col min="5069" max="5309" width="9.140625" style="1"/>
    <col min="5310" max="5310" width="3.85546875" style="1" customWidth="1"/>
    <col min="5311" max="5311" width="19.85546875" style="1" customWidth="1"/>
    <col min="5312" max="5312" width="6.5703125" style="1" customWidth="1"/>
    <col min="5313" max="5313" width="7.5703125" style="1" bestFit="1" customWidth="1"/>
    <col min="5314" max="5318" width="13.28515625" style="1" customWidth="1"/>
    <col min="5319" max="5319" width="14.5703125" style="1" customWidth="1"/>
    <col min="5320" max="5320" width="14.85546875" style="1" customWidth="1"/>
    <col min="5321" max="5321" width="13.7109375" style="1" bestFit="1" customWidth="1"/>
    <col min="5322" max="5322" width="15.7109375" style="1" bestFit="1" customWidth="1"/>
    <col min="5323" max="5323" width="10.5703125" style="1" customWidth="1"/>
    <col min="5324" max="5324" width="8" style="1" customWidth="1"/>
    <col min="5325" max="5565" width="9.140625" style="1"/>
    <col min="5566" max="5566" width="3.85546875" style="1" customWidth="1"/>
    <col min="5567" max="5567" width="19.85546875" style="1" customWidth="1"/>
    <col min="5568" max="5568" width="6.5703125" style="1" customWidth="1"/>
    <col min="5569" max="5569" width="7.5703125" style="1" bestFit="1" customWidth="1"/>
    <col min="5570" max="5574" width="13.28515625" style="1" customWidth="1"/>
    <col min="5575" max="5575" width="14.5703125" style="1" customWidth="1"/>
    <col min="5576" max="5576" width="14.85546875" style="1" customWidth="1"/>
    <col min="5577" max="5577" width="13.7109375" style="1" bestFit="1" customWidth="1"/>
    <col min="5578" max="5578" width="15.7109375" style="1" bestFit="1" customWidth="1"/>
    <col min="5579" max="5579" width="10.5703125" style="1" customWidth="1"/>
    <col min="5580" max="5580" width="8" style="1" customWidth="1"/>
    <col min="5581" max="5821" width="9.140625" style="1"/>
    <col min="5822" max="5822" width="3.85546875" style="1" customWidth="1"/>
    <col min="5823" max="5823" width="19.85546875" style="1" customWidth="1"/>
    <col min="5824" max="5824" width="6.5703125" style="1" customWidth="1"/>
    <col min="5825" max="5825" width="7.5703125" style="1" bestFit="1" customWidth="1"/>
    <col min="5826" max="5830" width="13.28515625" style="1" customWidth="1"/>
    <col min="5831" max="5831" width="14.5703125" style="1" customWidth="1"/>
    <col min="5832" max="5832" width="14.85546875" style="1" customWidth="1"/>
    <col min="5833" max="5833" width="13.7109375" style="1" bestFit="1" customWidth="1"/>
    <col min="5834" max="5834" width="15.7109375" style="1" bestFit="1" customWidth="1"/>
    <col min="5835" max="5835" width="10.5703125" style="1" customWidth="1"/>
    <col min="5836" max="5836" width="8" style="1" customWidth="1"/>
    <col min="5837" max="6077" width="9.140625" style="1"/>
    <col min="6078" max="6078" width="3.85546875" style="1" customWidth="1"/>
    <col min="6079" max="6079" width="19.85546875" style="1" customWidth="1"/>
    <col min="6080" max="6080" width="6.5703125" style="1" customWidth="1"/>
    <col min="6081" max="6081" width="7.5703125" style="1" bestFit="1" customWidth="1"/>
    <col min="6082" max="6086" width="13.28515625" style="1" customWidth="1"/>
    <col min="6087" max="6087" width="14.5703125" style="1" customWidth="1"/>
    <col min="6088" max="6088" width="14.85546875" style="1" customWidth="1"/>
    <col min="6089" max="6089" width="13.7109375" style="1" bestFit="1" customWidth="1"/>
    <col min="6090" max="6090" width="15.7109375" style="1" bestFit="1" customWidth="1"/>
    <col min="6091" max="6091" width="10.5703125" style="1" customWidth="1"/>
    <col min="6092" max="6092" width="8" style="1" customWidth="1"/>
    <col min="6093" max="6333" width="9.140625" style="1"/>
    <col min="6334" max="6334" width="3.85546875" style="1" customWidth="1"/>
    <col min="6335" max="6335" width="19.85546875" style="1" customWidth="1"/>
    <col min="6336" max="6336" width="6.5703125" style="1" customWidth="1"/>
    <col min="6337" max="6337" width="7.5703125" style="1" bestFit="1" customWidth="1"/>
    <col min="6338" max="6342" width="13.28515625" style="1" customWidth="1"/>
    <col min="6343" max="6343" width="14.5703125" style="1" customWidth="1"/>
    <col min="6344" max="6344" width="14.85546875" style="1" customWidth="1"/>
    <col min="6345" max="6345" width="13.7109375" style="1" bestFit="1" customWidth="1"/>
    <col min="6346" max="6346" width="15.7109375" style="1" bestFit="1" customWidth="1"/>
    <col min="6347" max="6347" width="10.5703125" style="1" customWidth="1"/>
    <col min="6348" max="6348" width="8" style="1" customWidth="1"/>
    <col min="6349" max="6589" width="9.140625" style="1"/>
    <col min="6590" max="6590" width="3.85546875" style="1" customWidth="1"/>
    <col min="6591" max="6591" width="19.85546875" style="1" customWidth="1"/>
    <col min="6592" max="6592" width="6.5703125" style="1" customWidth="1"/>
    <col min="6593" max="6593" width="7.5703125" style="1" bestFit="1" customWidth="1"/>
    <col min="6594" max="6598" width="13.28515625" style="1" customWidth="1"/>
    <col min="6599" max="6599" width="14.5703125" style="1" customWidth="1"/>
    <col min="6600" max="6600" width="14.85546875" style="1" customWidth="1"/>
    <col min="6601" max="6601" width="13.7109375" style="1" bestFit="1" customWidth="1"/>
    <col min="6602" max="6602" width="15.7109375" style="1" bestFit="1" customWidth="1"/>
    <col min="6603" max="6603" width="10.5703125" style="1" customWidth="1"/>
    <col min="6604" max="6604" width="8" style="1" customWidth="1"/>
    <col min="6605" max="6845" width="9.140625" style="1"/>
    <col min="6846" max="6846" width="3.85546875" style="1" customWidth="1"/>
    <col min="6847" max="6847" width="19.85546875" style="1" customWidth="1"/>
    <col min="6848" max="6848" width="6.5703125" style="1" customWidth="1"/>
    <col min="6849" max="6849" width="7.5703125" style="1" bestFit="1" customWidth="1"/>
    <col min="6850" max="6854" width="13.28515625" style="1" customWidth="1"/>
    <col min="6855" max="6855" width="14.5703125" style="1" customWidth="1"/>
    <col min="6856" max="6856" width="14.85546875" style="1" customWidth="1"/>
    <col min="6857" max="6857" width="13.7109375" style="1" bestFit="1" customWidth="1"/>
    <col min="6858" max="6858" width="15.7109375" style="1" bestFit="1" customWidth="1"/>
    <col min="6859" max="6859" width="10.5703125" style="1" customWidth="1"/>
    <col min="6860" max="6860" width="8" style="1" customWidth="1"/>
    <col min="6861" max="7101" width="9.140625" style="1"/>
    <col min="7102" max="7102" width="3.85546875" style="1" customWidth="1"/>
    <col min="7103" max="7103" width="19.85546875" style="1" customWidth="1"/>
    <col min="7104" max="7104" width="6.5703125" style="1" customWidth="1"/>
    <col min="7105" max="7105" width="7.5703125" style="1" bestFit="1" customWidth="1"/>
    <col min="7106" max="7110" width="13.28515625" style="1" customWidth="1"/>
    <col min="7111" max="7111" width="14.5703125" style="1" customWidth="1"/>
    <col min="7112" max="7112" width="14.85546875" style="1" customWidth="1"/>
    <col min="7113" max="7113" width="13.7109375" style="1" bestFit="1" customWidth="1"/>
    <col min="7114" max="7114" width="15.7109375" style="1" bestFit="1" customWidth="1"/>
    <col min="7115" max="7115" width="10.5703125" style="1" customWidth="1"/>
    <col min="7116" max="7116" width="8" style="1" customWidth="1"/>
    <col min="7117" max="7357" width="9.140625" style="1"/>
    <col min="7358" max="7358" width="3.85546875" style="1" customWidth="1"/>
    <col min="7359" max="7359" width="19.85546875" style="1" customWidth="1"/>
    <col min="7360" max="7360" width="6.5703125" style="1" customWidth="1"/>
    <col min="7361" max="7361" width="7.5703125" style="1" bestFit="1" customWidth="1"/>
    <col min="7362" max="7366" width="13.28515625" style="1" customWidth="1"/>
    <col min="7367" max="7367" width="14.5703125" style="1" customWidth="1"/>
    <col min="7368" max="7368" width="14.85546875" style="1" customWidth="1"/>
    <col min="7369" max="7369" width="13.7109375" style="1" bestFit="1" customWidth="1"/>
    <col min="7370" max="7370" width="15.7109375" style="1" bestFit="1" customWidth="1"/>
    <col min="7371" max="7371" width="10.5703125" style="1" customWidth="1"/>
    <col min="7372" max="7372" width="8" style="1" customWidth="1"/>
    <col min="7373" max="7613" width="9.140625" style="1"/>
    <col min="7614" max="7614" width="3.85546875" style="1" customWidth="1"/>
    <col min="7615" max="7615" width="19.85546875" style="1" customWidth="1"/>
    <col min="7616" max="7616" width="6.5703125" style="1" customWidth="1"/>
    <col min="7617" max="7617" width="7.5703125" style="1" bestFit="1" customWidth="1"/>
    <col min="7618" max="7622" width="13.28515625" style="1" customWidth="1"/>
    <col min="7623" max="7623" width="14.5703125" style="1" customWidth="1"/>
    <col min="7624" max="7624" width="14.85546875" style="1" customWidth="1"/>
    <col min="7625" max="7625" width="13.7109375" style="1" bestFit="1" customWidth="1"/>
    <col min="7626" max="7626" width="15.7109375" style="1" bestFit="1" customWidth="1"/>
    <col min="7627" max="7627" width="10.5703125" style="1" customWidth="1"/>
    <col min="7628" max="7628" width="8" style="1" customWidth="1"/>
    <col min="7629" max="7869" width="9.140625" style="1"/>
    <col min="7870" max="7870" width="3.85546875" style="1" customWidth="1"/>
    <col min="7871" max="7871" width="19.85546875" style="1" customWidth="1"/>
    <col min="7872" max="7872" width="6.5703125" style="1" customWidth="1"/>
    <col min="7873" max="7873" width="7.5703125" style="1" bestFit="1" customWidth="1"/>
    <col min="7874" max="7878" width="13.28515625" style="1" customWidth="1"/>
    <col min="7879" max="7879" width="14.5703125" style="1" customWidth="1"/>
    <col min="7880" max="7880" width="14.85546875" style="1" customWidth="1"/>
    <col min="7881" max="7881" width="13.7109375" style="1" bestFit="1" customWidth="1"/>
    <col min="7882" max="7882" width="15.7109375" style="1" bestFit="1" customWidth="1"/>
    <col min="7883" max="7883" width="10.5703125" style="1" customWidth="1"/>
    <col min="7884" max="7884" width="8" style="1" customWidth="1"/>
    <col min="7885" max="8125" width="9.140625" style="1"/>
    <col min="8126" max="8126" width="3.85546875" style="1" customWidth="1"/>
    <col min="8127" max="8127" width="19.85546875" style="1" customWidth="1"/>
    <col min="8128" max="8128" width="6.5703125" style="1" customWidth="1"/>
    <col min="8129" max="8129" width="7.5703125" style="1" bestFit="1" customWidth="1"/>
    <col min="8130" max="8134" width="13.28515625" style="1" customWidth="1"/>
    <col min="8135" max="8135" width="14.5703125" style="1" customWidth="1"/>
    <col min="8136" max="8136" width="14.85546875" style="1" customWidth="1"/>
    <col min="8137" max="8137" width="13.7109375" style="1" bestFit="1" customWidth="1"/>
    <col min="8138" max="8138" width="15.7109375" style="1" bestFit="1" customWidth="1"/>
    <col min="8139" max="8139" width="10.5703125" style="1" customWidth="1"/>
    <col min="8140" max="8140" width="8" style="1" customWidth="1"/>
    <col min="8141" max="8381" width="9.140625" style="1"/>
    <col min="8382" max="8382" width="3.85546875" style="1" customWidth="1"/>
    <col min="8383" max="8383" width="19.85546875" style="1" customWidth="1"/>
    <col min="8384" max="8384" width="6.5703125" style="1" customWidth="1"/>
    <col min="8385" max="8385" width="7.5703125" style="1" bestFit="1" customWidth="1"/>
    <col min="8386" max="8390" width="13.28515625" style="1" customWidth="1"/>
    <col min="8391" max="8391" width="14.5703125" style="1" customWidth="1"/>
    <col min="8392" max="8392" width="14.85546875" style="1" customWidth="1"/>
    <col min="8393" max="8393" width="13.7109375" style="1" bestFit="1" customWidth="1"/>
    <col min="8394" max="8394" width="15.7109375" style="1" bestFit="1" customWidth="1"/>
    <col min="8395" max="8395" width="10.5703125" style="1" customWidth="1"/>
    <col min="8396" max="8396" width="8" style="1" customWidth="1"/>
    <col min="8397" max="8637" width="9.140625" style="1"/>
    <col min="8638" max="8638" width="3.85546875" style="1" customWidth="1"/>
    <col min="8639" max="8639" width="19.85546875" style="1" customWidth="1"/>
    <col min="8640" max="8640" width="6.5703125" style="1" customWidth="1"/>
    <col min="8641" max="8641" width="7.5703125" style="1" bestFit="1" customWidth="1"/>
    <col min="8642" max="8646" width="13.28515625" style="1" customWidth="1"/>
    <col min="8647" max="8647" width="14.5703125" style="1" customWidth="1"/>
    <col min="8648" max="8648" width="14.85546875" style="1" customWidth="1"/>
    <col min="8649" max="8649" width="13.7109375" style="1" bestFit="1" customWidth="1"/>
    <col min="8650" max="8650" width="15.7109375" style="1" bestFit="1" customWidth="1"/>
    <col min="8651" max="8651" width="10.5703125" style="1" customWidth="1"/>
    <col min="8652" max="8652" width="8" style="1" customWidth="1"/>
    <col min="8653" max="8893" width="9.140625" style="1"/>
    <col min="8894" max="8894" width="3.85546875" style="1" customWidth="1"/>
    <col min="8895" max="8895" width="19.85546875" style="1" customWidth="1"/>
    <col min="8896" max="8896" width="6.5703125" style="1" customWidth="1"/>
    <col min="8897" max="8897" width="7.5703125" style="1" bestFit="1" customWidth="1"/>
    <col min="8898" max="8902" width="13.28515625" style="1" customWidth="1"/>
    <col min="8903" max="8903" width="14.5703125" style="1" customWidth="1"/>
    <col min="8904" max="8904" width="14.85546875" style="1" customWidth="1"/>
    <col min="8905" max="8905" width="13.7109375" style="1" bestFit="1" customWidth="1"/>
    <col min="8906" max="8906" width="15.7109375" style="1" bestFit="1" customWidth="1"/>
    <col min="8907" max="8907" width="10.5703125" style="1" customWidth="1"/>
    <col min="8908" max="8908" width="8" style="1" customWidth="1"/>
    <col min="8909" max="9149" width="9.140625" style="1"/>
    <col min="9150" max="9150" width="3.85546875" style="1" customWidth="1"/>
    <col min="9151" max="9151" width="19.85546875" style="1" customWidth="1"/>
    <col min="9152" max="9152" width="6.5703125" style="1" customWidth="1"/>
    <col min="9153" max="9153" width="7.5703125" style="1" bestFit="1" customWidth="1"/>
    <col min="9154" max="9158" width="13.28515625" style="1" customWidth="1"/>
    <col min="9159" max="9159" width="14.5703125" style="1" customWidth="1"/>
    <col min="9160" max="9160" width="14.85546875" style="1" customWidth="1"/>
    <col min="9161" max="9161" width="13.7109375" style="1" bestFit="1" customWidth="1"/>
    <col min="9162" max="9162" width="15.7109375" style="1" bestFit="1" customWidth="1"/>
    <col min="9163" max="9163" width="10.5703125" style="1" customWidth="1"/>
    <col min="9164" max="9164" width="8" style="1" customWidth="1"/>
    <col min="9165" max="9405" width="9.140625" style="1"/>
    <col min="9406" max="9406" width="3.85546875" style="1" customWidth="1"/>
    <col min="9407" max="9407" width="19.85546875" style="1" customWidth="1"/>
    <col min="9408" max="9408" width="6.5703125" style="1" customWidth="1"/>
    <col min="9409" max="9409" width="7.5703125" style="1" bestFit="1" customWidth="1"/>
    <col min="9410" max="9414" width="13.28515625" style="1" customWidth="1"/>
    <col min="9415" max="9415" width="14.5703125" style="1" customWidth="1"/>
    <col min="9416" max="9416" width="14.85546875" style="1" customWidth="1"/>
    <col min="9417" max="9417" width="13.7109375" style="1" bestFit="1" customWidth="1"/>
    <col min="9418" max="9418" width="15.7109375" style="1" bestFit="1" customWidth="1"/>
    <col min="9419" max="9419" width="10.5703125" style="1" customWidth="1"/>
    <col min="9420" max="9420" width="8" style="1" customWidth="1"/>
    <col min="9421" max="9661" width="9.140625" style="1"/>
    <col min="9662" max="9662" width="3.85546875" style="1" customWidth="1"/>
    <col min="9663" max="9663" width="19.85546875" style="1" customWidth="1"/>
    <col min="9664" max="9664" width="6.5703125" style="1" customWidth="1"/>
    <col min="9665" max="9665" width="7.5703125" style="1" bestFit="1" customWidth="1"/>
    <col min="9666" max="9670" width="13.28515625" style="1" customWidth="1"/>
    <col min="9671" max="9671" width="14.5703125" style="1" customWidth="1"/>
    <col min="9672" max="9672" width="14.85546875" style="1" customWidth="1"/>
    <col min="9673" max="9673" width="13.7109375" style="1" bestFit="1" customWidth="1"/>
    <col min="9674" max="9674" width="15.7109375" style="1" bestFit="1" customWidth="1"/>
    <col min="9675" max="9675" width="10.5703125" style="1" customWidth="1"/>
    <col min="9676" max="9676" width="8" style="1" customWidth="1"/>
    <col min="9677" max="9917" width="9.140625" style="1"/>
    <col min="9918" max="9918" width="3.85546875" style="1" customWidth="1"/>
    <col min="9919" max="9919" width="19.85546875" style="1" customWidth="1"/>
    <col min="9920" max="9920" width="6.5703125" style="1" customWidth="1"/>
    <col min="9921" max="9921" width="7.5703125" style="1" bestFit="1" customWidth="1"/>
    <col min="9922" max="9926" width="13.28515625" style="1" customWidth="1"/>
    <col min="9927" max="9927" width="14.5703125" style="1" customWidth="1"/>
    <col min="9928" max="9928" width="14.85546875" style="1" customWidth="1"/>
    <col min="9929" max="9929" width="13.7109375" style="1" bestFit="1" customWidth="1"/>
    <col min="9930" max="9930" width="15.7109375" style="1" bestFit="1" customWidth="1"/>
    <col min="9931" max="9931" width="10.5703125" style="1" customWidth="1"/>
    <col min="9932" max="9932" width="8" style="1" customWidth="1"/>
    <col min="9933" max="10173" width="9.140625" style="1"/>
    <col min="10174" max="10174" width="3.85546875" style="1" customWidth="1"/>
    <col min="10175" max="10175" width="19.85546875" style="1" customWidth="1"/>
    <col min="10176" max="10176" width="6.5703125" style="1" customWidth="1"/>
    <col min="10177" max="10177" width="7.5703125" style="1" bestFit="1" customWidth="1"/>
    <col min="10178" max="10182" width="13.28515625" style="1" customWidth="1"/>
    <col min="10183" max="10183" width="14.5703125" style="1" customWidth="1"/>
    <col min="10184" max="10184" width="14.85546875" style="1" customWidth="1"/>
    <col min="10185" max="10185" width="13.7109375" style="1" bestFit="1" customWidth="1"/>
    <col min="10186" max="10186" width="15.7109375" style="1" bestFit="1" customWidth="1"/>
    <col min="10187" max="10187" width="10.5703125" style="1" customWidth="1"/>
    <col min="10188" max="10188" width="8" style="1" customWidth="1"/>
    <col min="10189" max="10429" width="9.140625" style="1"/>
    <col min="10430" max="10430" width="3.85546875" style="1" customWidth="1"/>
    <col min="10431" max="10431" width="19.85546875" style="1" customWidth="1"/>
    <col min="10432" max="10432" width="6.5703125" style="1" customWidth="1"/>
    <col min="10433" max="10433" width="7.5703125" style="1" bestFit="1" customWidth="1"/>
    <col min="10434" max="10438" width="13.28515625" style="1" customWidth="1"/>
    <col min="10439" max="10439" width="14.5703125" style="1" customWidth="1"/>
    <col min="10440" max="10440" width="14.85546875" style="1" customWidth="1"/>
    <col min="10441" max="10441" width="13.7109375" style="1" bestFit="1" customWidth="1"/>
    <col min="10442" max="10442" width="15.7109375" style="1" bestFit="1" customWidth="1"/>
    <col min="10443" max="10443" width="10.5703125" style="1" customWidth="1"/>
    <col min="10444" max="10444" width="8" style="1" customWidth="1"/>
    <col min="10445" max="10685" width="9.140625" style="1"/>
    <col min="10686" max="10686" width="3.85546875" style="1" customWidth="1"/>
    <col min="10687" max="10687" width="19.85546875" style="1" customWidth="1"/>
    <col min="10688" max="10688" width="6.5703125" style="1" customWidth="1"/>
    <col min="10689" max="10689" width="7.5703125" style="1" bestFit="1" customWidth="1"/>
    <col min="10690" max="10694" width="13.28515625" style="1" customWidth="1"/>
    <col min="10695" max="10695" width="14.5703125" style="1" customWidth="1"/>
    <col min="10696" max="10696" width="14.85546875" style="1" customWidth="1"/>
    <col min="10697" max="10697" width="13.7109375" style="1" bestFit="1" customWidth="1"/>
    <col min="10698" max="10698" width="15.7109375" style="1" bestFit="1" customWidth="1"/>
    <col min="10699" max="10699" width="10.5703125" style="1" customWidth="1"/>
    <col min="10700" max="10700" width="8" style="1" customWidth="1"/>
    <col min="10701" max="10941" width="9.140625" style="1"/>
    <col min="10942" max="10942" width="3.85546875" style="1" customWidth="1"/>
    <col min="10943" max="10943" width="19.85546875" style="1" customWidth="1"/>
    <col min="10944" max="10944" width="6.5703125" style="1" customWidth="1"/>
    <col min="10945" max="10945" width="7.5703125" style="1" bestFit="1" customWidth="1"/>
    <col min="10946" max="10950" width="13.28515625" style="1" customWidth="1"/>
    <col min="10951" max="10951" width="14.5703125" style="1" customWidth="1"/>
    <col min="10952" max="10952" width="14.85546875" style="1" customWidth="1"/>
    <col min="10953" max="10953" width="13.7109375" style="1" bestFit="1" customWidth="1"/>
    <col min="10954" max="10954" width="15.7109375" style="1" bestFit="1" customWidth="1"/>
    <col min="10955" max="10955" width="10.5703125" style="1" customWidth="1"/>
    <col min="10956" max="10956" width="8" style="1" customWidth="1"/>
    <col min="10957" max="11197" width="9.140625" style="1"/>
    <col min="11198" max="11198" width="3.85546875" style="1" customWidth="1"/>
    <col min="11199" max="11199" width="19.85546875" style="1" customWidth="1"/>
    <col min="11200" max="11200" width="6.5703125" style="1" customWidth="1"/>
    <col min="11201" max="11201" width="7.5703125" style="1" bestFit="1" customWidth="1"/>
    <col min="11202" max="11206" width="13.28515625" style="1" customWidth="1"/>
    <col min="11207" max="11207" width="14.5703125" style="1" customWidth="1"/>
    <col min="11208" max="11208" width="14.85546875" style="1" customWidth="1"/>
    <col min="11209" max="11209" width="13.7109375" style="1" bestFit="1" customWidth="1"/>
    <col min="11210" max="11210" width="15.7109375" style="1" bestFit="1" customWidth="1"/>
    <col min="11211" max="11211" width="10.5703125" style="1" customWidth="1"/>
    <col min="11212" max="11212" width="8" style="1" customWidth="1"/>
    <col min="11213" max="11453" width="9.140625" style="1"/>
    <col min="11454" max="11454" width="3.85546875" style="1" customWidth="1"/>
    <col min="11455" max="11455" width="19.85546875" style="1" customWidth="1"/>
    <col min="11456" max="11456" width="6.5703125" style="1" customWidth="1"/>
    <col min="11457" max="11457" width="7.5703125" style="1" bestFit="1" customWidth="1"/>
    <col min="11458" max="11462" width="13.28515625" style="1" customWidth="1"/>
    <col min="11463" max="11463" width="14.5703125" style="1" customWidth="1"/>
    <col min="11464" max="11464" width="14.85546875" style="1" customWidth="1"/>
    <col min="11465" max="11465" width="13.7109375" style="1" bestFit="1" customWidth="1"/>
    <col min="11466" max="11466" width="15.7109375" style="1" bestFit="1" customWidth="1"/>
    <col min="11467" max="11467" width="10.5703125" style="1" customWidth="1"/>
    <col min="11468" max="11468" width="8" style="1" customWidth="1"/>
    <col min="11469" max="11709" width="9.140625" style="1"/>
    <col min="11710" max="11710" width="3.85546875" style="1" customWidth="1"/>
    <col min="11711" max="11711" width="19.85546875" style="1" customWidth="1"/>
    <col min="11712" max="11712" width="6.5703125" style="1" customWidth="1"/>
    <col min="11713" max="11713" width="7.5703125" style="1" bestFit="1" customWidth="1"/>
    <col min="11714" max="11718" width="13.28515625" style="1" customWidth="1"/>
    <col min="11719" max="11719" width="14.5703125" style="1" customWidth="1"/>
    <col min="11720" max="11720" width="14.85546875" style="1" customWidth="1"/>
    <col min="11721" max="11721" width="13.7109375" style="1" bestFit="1" customWidth="1"/>
    <col min="11722" max="11722" width="15.7109375" style="1" bestFit="1" customWidth="1"/>
    <col min="11723" max="11723" width="10.5703125" style="1" customWidth="1"/>
    <col min="11724" max="11724" width="8" style="1" customWidth="1"/>
    <col min="11725" max="11965" width="9.140625" style="1"/>
    <col min="11966" max="11966" width="3.85546875" style="1" customWidth="1"/>
    <col min="11967" max="11967" width="19.85546875" style="1" customWidth="1"/>
    <col min="11968" max="11968" width="6.5703125" style="1" customWidth="1"/>
    <col min="11969" max="11969" width="7.5703125" style="1" bestFit="1" customWidth="1"/>
    <col min="11970" max="11974" width="13.28515625" style="1" customWidth="1"/>
    <col min="11975" max="11975" width="14.5703125" style="1" customWidth="1"/>
    <col min="11976" max="11976" width="14.85546875" style="1" customWidth="1"/>
    <col min="11977" max="11977" width="13.7109375" style="1" bestFit="1" customWidth="1"/>
    <col min="11978" max="11978" width="15.7109375" style="1" bestFit="1" customWidth="1"/>
    <col min="11979" max="11979" width="10.5703125" style="1" customWidth="1"/>
    <col min="11980" max="11980" width="8" style="1" customWidth="1"/>
    <col min="11981" max="12221" width="9.140625" style="1"/>
    <col min="12222" max="12222" width="3.85546875" style="1" customWidth="1"/>
    <col min="12223" max="12223" width="19.85546875" style="1" customWidth="1"/>
    <col min="12224" max="12224" width="6.5703125" style="1" customWidth="1"/>
    <col min="12225" max="12225" width="7.5703125" style="1" bestFit="1" customWidth="1"/>
    <col min="12226" max="12230" width="13.28515625" style="1" customWidth="1"/>
    <col min="12231" max="12231" width="14.5703125" style="1" customWidth="1"/>
    <col min="12232" max="12232" width="14.85546875" style="1" customWidth="1"/>
    <col min="12233" max="12233" width="13.7109375" style="1" bestFit="1" customWidth="1"/>
    <col min="12234" max="12234" width="15.7109375" style="1" bestFit="1" customWidth="1"/>
    <col min="12235" max="12235" width="10.5703125" style="1" customWidth="1"/>
    <col min="12236" max="12236" width="8" style="1" customWidth="1"/>
    <col min="12237" max="12477" width="9.140625" style="1"/>
    <col min="12478" max="12478" width="3.85546875" style="1" customWidth="1"/>
    <col min="12479" max="12479" width="19.85546875" style="1" customWidth="1"/>
    <col min="12480" max="12480" width="6.5703125" style="1" customWidth="1"/>
    <col min="12481" max="12481" width="7.5703125" style="1" bestFit="1" customWidth="1"/>
    <col min="12482" max="12486" width="13.28515625" style="1" customWidth="1"/>
    <col min="12487" max="12487" width="14.5703125" style="1" customWidth="1"/>
    <col min="12488" max="12488" width="14.85546875" style="1" customWidth="1"/>
    <col min="12489" max="12489" width="13.7109375" style="1" bestFit="1" customWidth="1"/>
    <col min="12490" max="12490" width="15.7109375" style="1" bestFit="1" customWidth="1"/>
    <col min="12491" max="12491" width="10.5703125" style="1" customWidth="1"/>
    <col min="12492" max="12492" width="8" style="1" customWidth="1"/>
    <col min="12493" max="12733" width="9.140625" style="1"/>
    <col min="12734" max="12734" width="3.85546875" style="1" customWidth="1"/>
    <col min="12735" max="12735" width="19.85546875" style="1" customWidth="1"/>
    <col min="12736" max="12736" width="6.5703125" style="1" customWidth="1"/>
    <col min="12737" max="12737" width="7.5703125" style="1" bestFit="1" customWidth="1"/>
    <col min="12738" max="12742" width="13.28515625" style="1" customWidth="1"/>
    <col min="12743" max="12743" width="14.5703125" style="1" customWidth="1"/>
    <col min="12744" max="12744" width="14.85546875" style="1" customWidth="1"/>
    <col min="12745" max="12745" width="13.7109375" style="1" bestFit="1" customWidth="1"/>
    <col min="12746" max="12746" width="15.7109375" style="1" bestFit="1" customWidth="1"/>
    <col min="12747" max="12747" width="10.5703125" style="1" customWidth="1"/>
    <col min="12748" max="12748" width="8" style="1" customWidth="1"/>
    <col min="12749" max="12989" width="9.140625" style="1"/>
    <col min="12990" max="12990" width="3.85546875" style="1" customWidth="1"/>
    <col min="12991" max="12991" width="19.85546875" style="1" customWidth="1"/>
    <col min="12992" max="12992" width="6.5703125" style="1" customWidth="1"/>
    <col min="12993" max="12993" width="7.5703125" style="1" bestFit="1" customWidth="1"/>
    <col min="12994" max="12998" width="13.28515625" style="1" customWidth="1"/>
    <col min="12999" max="12999" width="14.5703125" style="1" customWidth="1"/>
    <col min="13000" max="13000" width="14.85546875" style="1" customWidth="1"/>
    <col min="13001" max="13001" width="13.7109375" style="1" bestFit="1" customWidth="1"/>
    <col min="13002" max="13002" width="15.7109375" style="1" bestFit="1" customWidth="1"/>
    <col min="13003" max="13003" width="10.5703125" style="1" customWidth="1"/>
    <col min="13004" max="13004" width="8" style="1" customWidth="1"/>
    <col min="13005" max="13245" width="9.140625" style="1"/>
    <col min="13246" max="13246" width="3.85546875" style="1" customWidth="1"/>
    <col min="13247" max="13247" width="19.85546875" style="1" customWidth="1"/>
    <col min="13248" max="13248" width="6.5703125" style="1" customWidth="1"/>
    <col min="13249" max="13249" width="7.5703125" style="1" bestFit="1" customWidth="1"/>
    <col min="13250" max="13254" width="13.28515625" style="1" customWidth="1"/>
    <col min="13255" max="13255" width="14.5703125" style="1" customWidth="1"/>
    <col min="13256" max="13256" width="14.85546875" style="1" customWidth="1"/>
    <col min="13257" max="13257" width="13.7109375" style="1" bestFit="1" customWidth="1"/>
    <col min="13258" max="13258" width="15.7109375" style="1" bestFit="1" customWidth="1"/>
    <col min="13259" max="13259" width="10.5703125" style="1" customWidth="1"/>
    <col min="13260" max="13260" width="8" style="1" customWidth="1"/>
    <col min="13261" max="13501" width="9.140625" style="1"/>
    <col min="13502" max="13502" width="3.85546875" style="1" customWidth="1"/>
    <col min="13503" max="13503" width="19.85546875" style="1" customWidth="1"/>
    <col min="13504" max="13504" width="6.5703125" style="1" customWidth="1"/>
    <col min="13505" max="13505" width="7.5703125" style="1" bestFit="1" customWidth="1"/>
    <col min="13506" max="13510" width="13.28515625" style="1" customWidth="1"/>
    <col min="13511" max="13511" width="14.5703125" style="1" customWidth="1"/>
    <col min="13512" max="13512" width="14.85546875" style="1" customWidth="1"/>
    <col min="13513" max="13513" width="13.7109375" style="1" bestFit="1" customWidth="1"/>
    <col min="13514" max="13514" width="15.7109375" style="1" bestFit="1" customWidth="1"/>
    <col min="13515" max="13515" width="10.5703125" style="1" customWidth="1"/>
    <col min="13516" max="13516" width="8" style="1" customWidth="1"/>
    <col min="13517" max="13757" width="9.140625" style="1"/>
    <col min="13758" max="13758" width="3.85546875" style="1" customWidth="1"/>
    <col min="13759" max="13759" width="19.85546875" style="1" customWidth="1"/>
    <col min="13760" max="13760" width="6.5703125" style="1" customWidth="1"/>
    <col min="13761" max="13761" width="7.5703125" style="1" bestFit="1" customWidth="1"/>
    <col min="13762" max="13766" width="13.28515625" style="1" customWidth="1"/>
    <col min="13767" max="13767" width="14.5703125" style="1" customWidth="1"/>
    <col min="13768" max="13768" width="14.85546875" style="1" customWidth="1"/>
    <col min="13769" max="13769" width="13.7109375" style="1" bestFit="1" customWidth="1"/>
    <col min="13770" max="13770" width="15.7109375" style="1" bestFit="1" customWidth="1"/>
    <col min="13771" max="13771" width="10.5703125" style="1" customWidth="1"/>
    <col min="13772" max="13772" width="8" style="1" customWidth="1"/>
    <col min="13773" max="14013" width="9.140625" style="1"/>
    <col min="14014" max="14014" width="3.85546875" style="1" customWidth="1"/>
    <col min="14015" max="14015" width="19.85546875" style="1" customWidth="1"/>
    <col min="14016" max="14016" width="6.5703125" style="1" customWidth="1"/>
    <col min="14017" max="14017" width="7.5703125" style="1" bestFit="1" customWidth="1"/>
    <col min="14018" max="14022" width="13.28515625" style="1" customWidth="1"/>
    <col min="14023" max="14023" width="14.5703125" style="1" customWidth="1"/>
    <col min="14024" max="14024" width="14.85546875" style="1" customWidth="1"/>
    <col min="14025" max="14025" width="13.7109375" style="1" bestFit="1" customWidth="1"/>
    <col min="14026" max="14026" width="15.7109375" style="1" bestFit="1" customWidth="1"/>
    <col min="14027" max="14027" width="10.5703125" style="1" customWidth="1"/>
    <col min="14028" max="14028" width="8" style="1" customWidth="1"/>
    <col min="14029" max="14269" width="9.140625" style="1"/>
    <col min="14270" max="14270" width="3.85546875" style="1" customWidth="1"/>
    <col min="14271" max="14271" width="19.85546875" style="1" customWidth="1"/>
    <col min="14272" max="14272" width="6.5703125" style="1" customWidth="1"/>
    <col min="14273" max="14273" width="7.5703125" style="1" bestFit="1" customWidth="1"/>
    <col min="14274" max="14278" width="13.28515625" style="1" customWidth="1"/>
    <col min="14279" max="14279" width="14.5703125" style="1" customWidth="1"/>
    <col min="14280" max="14280" width="14.85546875" style="1" customWidth="1"/>
    <col min="14281" max="14281" width="13.7109375" style="1" bestFit="1" customWidth="1"/>
    <col min="14282" max="14282" width="15.7109375" style="1" bestFit="1" customWidth="1"/>
    <col min="14283" max="14283" width="10.5703125" style="1" customWidth="1"/>
    <col min="14284" max="14284" width="8" style="1" customWidth="1"/>
    <col min="14285" max="14525" width="9.140625" style="1"/>
    <col min="14526" max="14526" width="3.85546875" style="1" customWidth="1"/>
    <col min="14527" max="14527" width="19.85546875" style="1" customWidth="1"/>
    <col min="14528" max="14528" width="6.5703125" style="1" customWidth="1"/>
    <col min="14529" max="14529" width="7.5703125" style="1" bestFit="1" customWidth="1"/>
    <col min="14530" max="14534" width="13.28515625" style="1" customWidth="1"/>
    <col min="14535" max="14535" width="14.5703125" style="1" customWidth="1"/>
    <col min="14536" max="14536" width="14.85546875" style="1" customWidth="1"/>
    <col min="14537" max="14537" width="13.7109375" style="1" bestFit="1" customWidth="1"/>
    <col min="14538" max="14538" width="15.7109375" style="1" bestFit="1" customWidth="1"/>
    <col min="14539" max="14539" width="10.5703125" style="1" customWidth="1"/>
    <col min="14540" max="14540" width="8" style="1" customWidth="1"/>
    <col min="14541" max="14781" width="9.140625" style="1"/>
    <col min="14782" max="14782" width="3.85546875" style="1" customWidth="1"/>
    <col min="14783" max="14783" width="19.85546875" style="1" customWidth="1"/>
    <col min="14784" max="14784" width="6.5703125" style="1" customWidth="1"/>
    <col min="14785" max="14785" width="7.5703125" style="1" bestFit="1" customWidth="1"/>
    <col min="14786" max="14790" width="13.28515625" style="1" customWidth="1"/>
    <col min="14791" max="14791" width="14.5703125" style="1" customWidth="1"/>
    <col min="14792" max="14792" width="14.85546875" style="1" customWidth="1"/>
    <col min="14793" max="14793" width="13.7109375" style="1" bestFit="1" customWidth="1"/>
    <col min="14794" max="14794" width="15.7109375" style="1" bestFit="1" customWidth="1"/>
    <col min="14795" max="14795" width="10.5703125" style="1" customWidth="1"/>
    <col min="14796" max="14796" width="8" style="1" customWidth="1"/>
    <col min="14797" max="15037" width="9.140625" style="1"/>
    <col min="15038" max="15038" width="3.85546875" style="1" customWidth="1"/>
    <col min="15039" max="15039" width="19.85546875" style="1" customWidth="1"/>
    <col min="15040" max="15040" width="6.5703125" style="1" customWidth="1"/>
    <col min="15041" max="15041" width="7.5703125" style="1" bestFit="1" customWidth="1"/>
    <col min="15042" max="15046" width="13.28515625" style="1" customWidth="1"/>
    <col min="15047" max="15047" width="14.5703125" style="1" customWidth="1"/>
    <col min="15048" max="15048" width="14.85546875" style="1" customWidth="1"/>
    <col min="15049" max="15049" width="13.7109375" style="1" bestFit="1" customWidth="1"/>
    <col min="15050" max="15050" width="15.7109375" style="1" bestFit="1" customWidth="1"/>
    <col min="15051" max="15051" width="10.5703125" style="1" customWidth="1"/>
    <col min="15052" max="15052" width="8" style="1" customWidth="1"/>
    <col min="15053" max="15293" width="9.140625" style="1"/>
    <col min="15294" max="15294" width="3.85546875" style="1" customWidth="1"/>
    <col min="15295" max="15295" width="19.85546875" style="1" customWidth="1"/>
    <col min="15296" max="15296" width="6.5703125" style="1" customWidth="1"/>
    <col min="15297" max="15297" width="7.5703125" style="1" bestFit="1" customWidth="1"/>
    <col min="15298" max="15302" width="13.28515625" style="1" customWidth="1"/>
    <col min="15303" max="15303" width="14.5703125" style="1" customWidth="1"/>
    <col min="15304" max="15304" width="14.85546875" style="1" customWidth="1"/>
    <col min="15305" max="15305" width="13.7109375" style="1" bestFit="1" customWidth="1"/>
    <col min="15306" max="15306" width="15.7109375" style="1" bestFit="1" customWidth="1"/>
    <col min="15307" max="15307" width="10.5703125" style="1" customWidth="1"/>
    <col min="15308" max="15308" width="8" style="1" customWidth="1"/>
    <col min="15309" max="15549" width="9.140625" style="1"/>
    <col min="15550" max="15550" width="3.85546875" style="1" customWidth="1"/>
    <col min="15551" max="15551" width="19.85546875" style="1" customWidth="1"/>
    <col min="15552" max="15552" width="6.5703125" style="1" customWidth="1"/>
    <col min="15553" max="15553" width="7.5703125" style="1" bestFit="1" customWidth="1"/>
    <col min="15554" max="15558" width="13.28515625" style="1" customWidth="1"/>
    <col min="15559" max="15559" width="14.5703125" style="1" customWidth="1"/>
    <col min="15560" max="15560" width="14.85546875" style="1" customWidth="1"/>
    <col min="15561" max="15561" width="13.7109375" style="1" bestFit="1" customWidth="1"/>
    <col min="15562" max="15562" width="15.7109375" style="1" bestFit="1" customWidth="1"/>
    <col min="15563" max="15563" width="10.5703125" style="1" customWidth="1"/>
    <col min="15564" max="15564" width="8" style="1" customWidth="1"/>
    <col min="15565" max="15805" width="9.140625" style="1"/>
    <col min="15806" max="15806" width="3.85546875" style="1" customWidth="1"/>
    <col min="15807" max="15807" width="19.85546875" style="1" customWidth="1"/>
    <col min="15808" max="15808" width="6.5703125" style="1" customWidth="1"/>
    <col min="15809" max="15809" width="7.5703125" style="1" bestFit="1" customWidth="1"/>
    <col min="15810" max="15814" width="13.28515625" style="1" customWidth="1"/>
    <col min="15815" max="15815" width="14.5703125" style="1" customWidth="1"/>
    <col min="15816" max="15816" width="14.85546875" style="1" customWidth="1"/>
    <col min="15817" max="15817" width="13.7109375" style="1" bestFit="1" customWidth="1"/>
    <col min="15818" max="15818" width="15.7109375" style="1" bestFit="1" customWidth="1"/>
    <col min="15819" max="15819" width="10.5703125" style="1" customWidth="1"/>
    <col min="15820" max="15820" width="8" style="1" customWidth="1"/>
    <col min="15821" max="16061" width="9.140625" style="1"/>
    <col min="16062" max="16062" width="3.85546875" style="1" customWidth="1"/>
    <col min="16063" max="16063" width="19.85546875" style="1" customWidth="1"/>
    <col min="16064" max="16064" width="6.5703125" style="1" customWidth="1"/>
    <col min="16065" max="16065" width="7.5703125" style="1" bestFit="1" customWidth="1"/>
    <col min="16066" max="16070" width="13.28515625" style="1" customWidth="1"/>
    <col min="16071" max="16071" width="14.5703125" style="1" customWidth="1"/>
    <col min="16072" max="16072" width="14.85546875" style="1" customWidth="1"/>
    <col min="16073" max="16073" width="13.7109375" style="1" bestFit="1" customWidth="1"/>
    <col min="16074" max="16074" width="15.7109375" style="1" bestFit="1" customWidth="1"/>
    <col min="16075" max="16075" width="10.5703125" style="1" customWidth="1"/>
    <col min="16076" max="16076" width="8" style="1" customWidth="1"/>
    <col min="16077" max="16384" width="9.140625" style="1"/>
  </cols>
  <sheetData>
    <row r="1" spans="1:13" ht="28.5" customHeight="1" x14ac:dyDescent="0.25">
      <c r="A1" s="230" t="s">
        <v>75</v>
      </c>
      <c r="B1" s="230"/>
      <c r="C1" s="230"/>
      <c r="D1" s="230"/>
      <c r="E1" s="230"/>
      <c r="F1" s="230"/>
      <c r="G1" s="230"/>
      <c r="H1" s="230"/>
    </row>
    <row r="2" spans="1:13" ht="16.5" x14ac:dyDescent="0.25">
      <c r="A2" s="46"/>
      <c r="B2" s="52"/>
      <c r="C2" s="46"/>
      <c r="D2" s="46"/>
      <c r="E2" s="46"/>
      <c r="F2" s="46"/>
      <c r="G2" s="46"/>
      <c r="H2" s="46"/>
    </row>
    <row r="3" spans="1:13" ht="21.75" customHeight="1" x14ac:dyDescent="0.25">
      <c r="A3" s="231" t="s">
        <v>100</v>
      </c>
      <c r="B3" s="232"/>
      <c r="C3" s="232"/>
      <c r="D3" s="232"/>
      <c r="E3" s="232"/>
      <c r="F3" s="232"/>
      <c r="G3" s="232"/>
      <c r="H3" s="232"/>
    </row>
    <row r="4" spans="1:13" ht="27.75" customHeight="1" x14ac:dyDescent="0.25">
      <c r="A4" s="2" t="s">
        <v>2</v>
      </c>
    </row>
    <row r="5" spans="1:13" ht="22.5" customHeight="1" x14ac:dyDescent="0.25">
      <c r="A5" s="229" t="s">
        <v>101</v>
      </c>
      <c r="B5" s="229"/>
      <c r="C5" s="229"/>
      <c r="D5" s="229"/>
      <c r="E5" s="229"/>
      <c r="F5" s="229"/>
      <c r="G5" s="229"/>
      <c r="H5" s="229"/>
    </row>
    <row r="6" spans="1:13" ht="21.75" customHeight="1" x14ac:dyDescent="0.25">
      <c r="A6" s="54" t="s">
        <v>76</v>
      </c>
      <c r="B6" s="52"/>
      <c r="C6" s="46"/>
      <c r="D6" s="46"/>
      <c r="E6" s="46"/>
      <c r="F6" s="46"/>
      <c r="G6" s="46"/>
      <c r="H6" s="46"/>
    </row>
    <row r="7" spans="1:13" ht="46.5" customHeight="1" x14ac:dyDescent="0.25">
      <c r="A7" s="229" t="s">
        <v>77</v>
      </c>
      <c r="B7" s="229"/>
      <c r="C7" s="229"/>
      <c r="D7" s="229"/>
      <c r="E7" s="229"/>
      <c r="F7" s="229"/>
      <c r="G7" s="229"/>
      <c r="H7" s="70"/>
    </row>
    <row r="8" spans="1:13" ht="18" customHeight="1" x14ac:dyDescent="0.25">
      <c r="A8" s="46"/>
      <c r="B8" s="52"/>
      <c r="C8" s="46"/>
      <c r="D8" s="46"/>
      <c r="E8" s="46"/>
      <c r="F8" s="46"/>
      <c r="G8" s="46"/>
      <c r="H8" s="46"/>
    </row>
    <row r="9" spans="1:13" ht="69" customHeight="1" x14ac:dyDescent="0.25">
      <c r="A9" s="55" t="s">
        <v>6</v>
      </c>
      <c r="B9" s="55" t="s">
        <v>7</v>
      </c>
      <c r="C9" s="55" t="s">
        <v>8</v>
      </c>
      <c r="D9" s="55" t="s">
        <v>9</v>
      </c>
      <c r="E9" s="56" t="s">
        <v>103</v>
      </c>
      <c r="F9" s="3" t="s">
        <v>103</v>
      </c>
      <c r="G9" s="3" t="s">
        <v>103</v>
      </c>
      <c r="H9" s="57"/>
    </row>
    <row r="10" spans="1:13" s="62" customFormat="1" ht="111.75" customHeight="1" x14ac:dyDescent="0.25">
      <c r="A10" s="55">
        <v>1</v>
      </c>
      <c r="B10" s="3" t="s">
        <v>102</v>
      </c>
      <c r="C10" s="55" t="s">
        <v>52</v>
      </c>
      <c r="D10" s="55">
        <v>1</v>
      </c>
      <c r="E10" s="59">
        <v>19490</v>
      </c>
      <c r="F10" s="60">
        <v>22630</v>
      </c>
      <c r="G10" s="60">
        <v>20640</v>
      </c>
      <c r="H10" s="61"/>
      <c r="K10" s="63">
        <f t="shared" ref="K10" si="0">M10*1.2</f>
        <v>934.8</v>
      </c>
      <c r="M10" s="64">
        <v>779</v>
      </c>
    </row>
    <row r="11" spans="1:13" ht="27.75" customHeight="1" x14ac:dyDescent="0.25">
      <c r="A11" s="233" t="s">
        <v>16</v>
      </c>
      <c r="B11" s="234"/>
      <c r="C11" s="233"/>
      <c r="D11" s="233"/>
      <c r="E11" s="65">
        <f>E10*D10</f>
        <v>19490</v>
      </c>
      <c r="F11" s="60">
        <f>F10*D10</f>
        <v>22630</v>
      </c>
      <c r="G11" s="60">
        <f>G10*D10</f>
        <v>20640</v>
      </c>
      <c r="H11" s="61"/>
    </row>
    <row r="12" spans="1:13" ht="30.75" customHeight="1" x14ac:dyDescent="0.25">
      <c r="A12" s="235" t="s">
        <v>104</v>
      </c>
      <c r="B12" s="235"/>
      <c r="C12" s="235"/>
      <c r="D12" s="235"/>
      <c r="E12" s="235"/>
      <c r="F12" s="235"/>
      <c r="G12" s="235"/>
      <c r="H12" s="236"/>
    </row>
    <row r="13" spans="1:13" ht="36" customHeight="1" x14ac:dyDescent="0.25">
      <c r="A13" s="228" t="s">
        <v>105</v>
      </c>
      <c r="B13" s="228"/>
      <c r="C13" s="228"/>
      <c r="D13" s="228"/>
      <c r="E13" s="228"/>
      <c r="F13" s="228"/>
      <c r="G13" s="228"/>
      <c r="H13" s="228"/>
    </row>
    <row r="14" spans="1:13" ht="38.25" hidden="1" customHeight="1" x14ac:dyDescent="0.25">
      <c r="A14" s="229" t="s">
        <v>78</v>
      </c>
      <c r="B14" s="229"/>
      <c r="C14" s="229"/>
      <c r="D14" s="229"/>
      <c r="E14" s="229"/>
      <c r="F14" s="229"/>
      <c r="G14" s="229"/>
      <c r="H14" s="77"/>
    </row>
    <row r="15" spans="1:13" ht="16.5" x14ac:dyDescent="0.25">
      <c r="B15" s="73" t="s">
        <v>18</v>
      </c>
      <c r="C15" s="46"/>
      <c r="D15" s="46"/>
      <c r="E15" s="46"/>
      <c r="F15" s="46"/>
      <c r="G15" s="46"/>
    </row>
    <row r="16" spans="1:13" ht="37.5" x14ac:dyDescent="0.3">
      <c r="B16" s="75" t="s">
        <v>79</v>
      </c>
      <c r="C16" s="24"/>
      <c r="D16" s="46"/>
      <c r="E16" s="46"/>
      <c r="F16" s="46"/>
      <c r="G16" s="46"/>
    </row>
    <row r="17" spans="1:7" ht="19.5" customHeight="1" x14ac:dyDescent="0.3">
      <c r="B17" s="76" t="s">
        <v>36</v>
      </c>
      <c r="C17" s="24"/>
      <c r="D17" s="46"/>
      <c r="E17" s="46"/>
      <c r="F17" s="46"/>
      <c r="G17" s="46"/>
    </row>
    <row r="18" spans="1:7" ht="18.75" x14ac:dyDescent="0.3">
      <c r="B18" s="72"/>
      <c r="C18" s="24"/>
      <c r="D18" s="46"/>
      <c r="E18" s="46"/>
      <c r="F18" s="46"/>
      <c r="G18" s="46"/>
    </row>
    <row r="19" spans="1:7" ht="37.5" x14ac:dyDescent="0.3">
      <c r="B19" s="21" t="s">
        <v>90</v>
      </c>
      <c r="C19" s="24"/>
      <c r="D19" s="46"/>
      <c r="E19" s="46"/>
      <c r="F19" s="46"/>
      <c r="G19" s="46"/>
    </row>
    <row r="20" spans="1:7" ht="18.75" x14ac:dyDescent="0.3">
      <c r="B20" s="23" t="s">
        <v>22</v>
      </c>
      <c r="C20" s="24"/>
      <c r="D20" s="46"/>
      <c r="E20" s="46"/>
      <c r="F20" s="46"/>
      <c r="G20" s="46"/>
    </row>
    <row r="21" spans="1:7" ht="18.75" x14ac:dyDescent="0.3">
      <c r="B21" s="72"/>
      <c r="C21" s="24"/>
      <c r="D21" s="46"/>
      <c r="E21" s="46"/>
      <c r="F21" s="46"/>
    </row>
    <row r="22" spans="1:7" ht="18.75" x14ac:dyDescent="0.3">
      <c r="A22" s="2"/>
      <c r="B22" s="68" t="s">
        <v>35</v>
      </c>
      <c r="C22" s="24"/>
      <c r="D22" s="46"/>
      <c r="E22" s="46"/>
      <c r="F22" s="46"/>
    </row>
    <row r="23" spans="1:7" ht="50.25" x14ac:dyDescent="0.3">
      <c r="B23" s="45" t="s">
        <v>67</v>
      </c>
      <c r="C23" s="24"/>
    </row>
    <row r="24" spans="1:7" ht="18.75" x14ac:dyDescent="0.3">
      <c r="B24" s="31" t="s">
        <v>68</v>
      </c>
      <c r="C24" s="24"/>
    </row>
    <row r="25" spans="1:7" ht="21.75" customHeight="1" x14ac:dyDescent="0.3">
      <c r="B25" s="72"/>
      <c r="C25" s="24"/>
    </row>
    <row r="26" spans="1:7" ht="26.25" customHeight="1" x14ac:dyDescent="0.25">
      <c r="B26" s="212" t="s">
        <v>25</v>
      </c>
      <c r="C26" s="213"/>
      <c r="G26" s="74" t="s">
        <v>24</v>
      </c>
    </row>
    <row r="27" spans="1:7" ht="15.75" customHeight="1" x14ac:dyDescent="0.25">
      <c r="B27" s="213"/>
      <c r="C27" s="213"/>
      <c r="G27" s="71">
        <f ca="1">TODAY()</f>
        <v>46188</v>
      </c>
    </row>
    <row r="28" spans="1:7" ht="18.75" x14ac:dyDescent="0.3">
      <c r="B28" s="69" t="s">
        <v>91</v>
      </c>
      <c r="C28" s="24"/>
      <c r="G28" s="67" t="s">
        <v>80</v>
      </c>
    </row>
    <row r="35" spans="3:3" x14ac:dyDescent="0.25">
      <c r="C35" s="53"/>
    </row>
  </sheetData>
  <mergeCells count="9">
    <mergeCell ref="A13:H13"/>
    <mergeCell ref="A14:G14"/>
    <mergeCell ref="B26:C27"/>
    <mergeCell ref="A1:H1"/>
    <mergeCell ref="A3:H3"/>
    <mergeCell ref="A5:H5"/>
    <mergeCell ref="A7:G7"/>
    <mergeCell ref="A11:D11"/>
    <mergeCell ref="A12:H12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N34"/>
  <sheetViews>
    <sheetView zoomScale="80" zoomScaleNormal="80" workbookViewId="0">
      <selection activeCell="G13" sqref="G13"/>
    </sheetView>
  </sheetViews>
  <sheetFormatPr defaultRowHeight="15.75" x14ac:dyDescent="0.25"/>
  <cols>
    <col min="1" max="1" width="5.7109375" style="1" customWidth="1"/>
    <col min="2" max="2" width="64.85546875" style="53" customWidth="1"/>
    <col min="3" max="3" width="9.42578125" style="1" customWidth="1"/>
    <col min="4" max="4" width="10.5703125" style="1" customWidth="1"/>
    <col min="5" max="8" width="40.42578125" style="1" customWidth="1"/>
    <col min="9" max="9" width="30.140625" style="1" customWidth="1"/>
    <col min="10" max="16" width="9.140625" style="1"/>
    <col min="17" max="17" width="9.5703125" style="1" bestFit="1" customWidth="1"/>
    <col min="18" max="194" width="9.140625" style="1"/>
    <col min="195" max="195" width="3.85546875" style="1" customWidth="1"/>
    <col min="196" max="196" width="19.85546875" style="1" customWidth="1"/>
    <col min="197" max="197" width="6.5703125" style="1" customWidth="1"/>
    <col min="198" max="198" width="7.5703125" style="1" bestFit="1" customWidth="1"/>
    <col min="199" max="203" width="13.28515625" style="1" customWidth="1"/>
    <col min="204" max="204" width="14.5703125" style="1" customWidth="1"/>
    <col min="205" max="205" width="14.85546875" style="1" customWidth="1"/>
    <col min="206" max="206" width="13.7109375" style="1" bestFit="1" customWidth="1"/>
    <col min="207" max="207" width="15.7109375" style="1" bestFit="1" customWidth="1"/>
    <col min="208" max="208" width="10.5703125" style="1" customWidth="1"/>
    <col min="209" max="209" width="8" style="1" customWidth="1"/>
    <col min="210" max="446" width="9.140625" style="1"/>
    <col min="447" max="447" width="3.85546875" style="1" customWidth="1"/>
    <col min="448" max="448" width="19.85546875" style="1" customWidth="1"/>
    <col min="449" max="449" width="6.5703125" style="1" customWidth="1"/>
    <col min="450" max="450" width="7.5703125" style="1" bestFit="1" customWidth="1"/>
    <col min="451" max="455" width="13.28515625" style="1" customWidth="1"/>
    <col min="456" max="456" width="14.5703125" style="1" customWidth="1"/>
    <col min="457" max="457" width="14.85546875" style="1" customWidth="1"/>
    <col min="458" max="458" width="13.7109375" style="1" bestFit="1" customWidth="1"/>
    <col min="459" max="459" width="15.7109375" style="1" bestFit="1" customWidth="1"/>
    <col min="460" max="460" width="10.5703125" style="1" customWidth="1"/>
    <col min="461" max="461" width="8" style="1" customWidth="1"/>
    <col min="462" max="702" width="9.140625" style="1"/>
    <col min="703" max="703" width="3.85546875" style="1" customWidth="1"/>
    <col min="704" max="704" width="19.85546875" style="1" customWidth="1"/>
    <col min="705" max="705" width="6.5703125" style="1" customWidth="1"/>
    <col min="706" max="706" width="7.5703125" style="1" bestFit="1" customWidth="1"/>
    <col min="707" max="711" width="13.28515625" style="1" customWidth="1"/>
    <col min="712" max="712" width="14.5703125" style="1" customWidth="1"/>
    <col min="713" max="713" width="14.85546875" style="1" customWidth="1"/>
    <col min="714" max="714" width="13.7109375" style="1" bestFit="1" customWidth="1"/>
    <col min="715" max="715" width="15.7109375" style="1" bestFit="1" customWidth="1"/>
    <col min="716" max="716" width="10.5703125" style="1" customWidth="1"/>
    <col min="717" max="717" width="8" style="1" customWidth="1"/>
    <col min="718" max="958" width="9.140625" style="1"/>
    <col min="959" max="959" width="3.85546875" style="1" customWidth="1"/>
    <col min="960" max="960" width="19.85546875" style="1" customWidth="1"/>
    <col min="961" max="961" width="6.5703125" style="1" customWidth="1"/>
    <col min="962" max="962" width="7.5703125" style="1" bestFit="1" customWidth="1"/>
    <col min="963" max="967" width="13.28515625" style="1" customWidth="1"/>
    <col min="968" max="968" width="14.5703125" style="1" customWidth="1"/>
    <col min="969" max="969" width="14.85546875" style="1" customWidth="1"/>
    <col min="970" max="970" width="13.7109375" style="1" bestFit="1" customWidth="1"/>
    <col min="971" max="971" width="15.7109375" style="1" bestFit="1" customWidth="1"/>
    <col min="972" max="972" width="10.5703125" style="1" customWidth="1"/>
    <col min="973" max="973" width="8" style="1" customWidth="1"/>
    <col min="974" max="1214" width="9.140625" style="1"/>
    <col min="1215" max="1215" width="3.85546875" style="1" customWidth="1"/>
    <col min="1216" max="1216" width="19.85546875" style="1" customWidth="1"/>
    <col min="1217" max="1217" width="6.5703125" style="1" customWidth="1"/>
    <col min="1218" max="1218" width="7.5703125" style="1" bestFit="1" customWidth="1"/>
    <col min="1219" max="1223" width="13.28515625" style="1" customWidth="1"/>
    <col min="1224" max="1224" width="14.5703125" style="1" customWidth="1"/>
    <col min="1225" max="1225" width="14.85546875" style="1" customWidth="1"/>
    <col min="1226" max="1226" width="13.7109375" style="1" bestFit="1" customWidth="1"/>
    <col min="1227" max="1227" width="15.7109375" style="1" bestFit="1" customWidth="1"/>
    <col min="1228" max="1228" width="10.5703125" style="1" customWidth="1"/>
    <col min="1229" max="1229" width="8" style="1" customWidth="1"/>
    <col min="1230" max="1470" width="9.140625" style="1"/>
    <col min="1471" max="1471" width="3.85546875" style="1" customWidth="1"/>
    <col min="1472" max="1472" width="19.85546875" style="1" customWidth="1"/>
    <col min="1473" max="1473" width="6.5703125" style="1" customWidth="1"/>
    <col min="1474" max="1474" width="7.5703125" style="1" bestFit="1" customWidth="1"/>
    <col min="1475" max="1479" width="13.28515625" style="1" customWidth="1"/>
    <col min="1480" max="1480" width="14.5703125" style="1" customWidth="1"/>
    <col min="1481" max="1481" width="14.85546875" style="1" customWidth="1"/>
    <col min="1482" max="1482" width="13.7109375" style="1" bestFit="1" customWidth="1"/>
    <col min="1483" max="1483" width="15.7109375" style="1" bestFit="1" customWidth="1"/>
    <col min="1484" max="1484" width="10.5703125" style="1" customWidth="1"/>
    <col min="1485" max="1485" width="8" style="1" customWidth="1"/>
    <col min="1486" max="1726" width="9.140625" style="1"/>
    <col min="1727" max="1727" width="3.85546875" style="1" customWidth="1"/>
    <col min="1728" max="1728" width="19.85546875" style="1" customWidth="1"/>
    <col min="1729" max="1729" width="6.5703125" style="1" customWidth="1"/>
    <col min="1730" max="1730" width="7.5703125" style="1" bestFit="1" customWidth="1"/>
    <col min="1731" max="1735" width="13.28515625" style="1" customWidth="1"/>
    <col min="1736" max="1736" width="14.5703125" style="1" customWidth="1"/>
    <col min="1737" max="1737" width="14.85546875" style="1" customWidth="1"/>
    <col min="1738" max="1738" width="13.7109375" style="1" bestFit="1" customWidth="1"/>
    <col min="1739" max="1739" width="15.7109375" style="1" bestFit="1" customWidth="1"/>
    <col min="1740" max="1740" width="10.5703125" style="1" customWidth="1"/>
    <col min="1741" max="1741" width="8" style="1" customWidth="1"/>
    <col min="1742" max="1982" width="9.140625" style="1"/>
    <col min="1983" max="1983" width="3.85546875" style="1" customWidth="1"/>
    <col min="1984" max="1984" width="19.85546875" style="1" customWidth="1"/>
    <col min="1985" max="1985" width="6.5703125" style="1" customWidth="1"/>
    <col min="1986" max="1986" width="7.5703125" style="1" bestFit="1" customWidth="1"/>
    <col min="1987" max="1991" width="13.28515625" style="1" customWidth="1"/>
    <col min="1992" max="1992" width="14.5703125" style="1" customWidth="1"/>
    <col min="1993" max="1993" width="14.85546875" style="1" customWidth="1"/>
    <col min="1994" max="1994" width="13.7109375" style="1" bestFit="1" customWidth="1"/>
    <col min="1995" max="1995" width="15.7109375" style="1" bestFit="1" customWidth="1"/>
    <col min="1996" max="1996" width="10.5703125" style="1" customWidth="1"/>
    <col min="1997" max="1997" width="8" style="1" customWidth="1"/>
    <col min="1998" max="2238" width="9.140625" style="1"/>
    <col min="2239" max="2239" width="3.85546875" style="1" customWidth="1"/>
    <col min="2240" max="2240" width="19.85546875" style="1" customWidth="1"/>
    <col min="2241" max="2241" width="6.5703125" style="1" customWidth="1"/>
    <col min="2242" max="2242" width="7.5703125" style="1" bestFit="1" customWidth="1"/>
    <col min="2243" max="2247" width="13.28515625" style="1" customWidth="1"/>
    <col min="2248" max="2248" width="14.5703125" style="1" customWidth="1"/>
    <col min="2249" max="2249" width="14.85546875" style="1" customWidth="1"/>
    <col min="2250" max="2250" width="13.7109375" style="1" bestFit="1" customWidth="1"/>
    <col min="2251" max="2251" width="15.7109375" style="1" bestFit="1" customWidth="1"/>
    <col min="2252" max="2252" width="10.5703125" style="1" customWidth="1"/>
    <col min="2253" max="2253" width="8" style="1" customWidth="1"/>
    <col min="2254" max="2494" width="9.140625" style="1"/>
    <col min="2495" max="2495" width="3.85546875" style="1" customWidth="1"/>
    <col min="2496" max="2496" width="19.85546875" style="1" customWidth="1"/>
    <col min="2497" max="2497" width="6.5703125" style="1" customWidth="1"/>
    <col min="2498" max="2498" width="7.5703125" style="1" bestFit="1" customWidth="1"/>
    <col min="2499" max="2503" width="13.28515625" style="1" customWidth="1"/>
    <col min="2504" max="2504" width="14.5703125" style="1" customWidth="1"/>
    <col min="2505" max="2505" width="14.85546875" style="1" customWidth="1"/>
    <col min="2506" max="2506" width="13.7109375" style="1" bestFit="1" customWidth="1"/>
    <col min="2507" max="2507" width="15.7109375" style="1" bestFit="1" customWidth="1"/>
    <col min="2508" max="2508" width="10.5703125" style="1" customWidth="1"/>
    <col min="2509" max="2509" width="8" style="1" customWidth="1"/>
    <col min="2510" max="2750" width="9.140625" style="1"/>
    <col min="2751" max="2751" width="3.85546875" style="1" customWidth="1"/>
    <col min="2752" max="2752" width="19.85546875" style="1" customWidth="1"/>
    <col min="2753" max="2753" width="6.5703125" style="1" customWidth="1"/>
    <col min="2754" max="2754" width="7.5703125" style="1" bestFit="1" customWidth="1"/>
    <col min="2755" max="2759" width="13.28515625" style="1" customWidth="1"/>
    <col min="2760" max="2760" width="14.5703125" style="1" customWidth="1"/>
    <col min="2761" max="2761" width="14.85546875" style="1" customWidth="1"/>
    <col min="2762" max="2762" width="13.7109375" style="1" bestFit="1" customWidth="1"/>
    <col min="2763" max="2763" width="15.7109375" style="1" bestFit="1" customWidth="1"/>
    <col min="2764" max="2764" width="10.5703125" style="1" customWidth="1"/>
    <col min="2765" max="2765" width="8" style="1" customWidth="1"/>
    <col min="2766" max="3006" width="9.140625" style="1"/>
    <col min="3007" max="3007" width="3.85546875" style="1" customWidth="1"/>
    <col min="3008" max="3008" width="19.85546875" style="1" customWidth="1"/>
    <col min="3009" max="3009" width="6.5703125" style="1" customWidth="1"/>
    <col min="3010" max="3010" width="7.5703125" style="1" bestFit="1" customWidth="1"/>
    <col min="3011" max="3015" width="13.28515625" style="1" customWidth="1"/>
    <col min="3016" max="3016" width="14.5703125" style="1" customWidth="1"/>
    <col min="3017" max="3017" width="14.85546875" style="1" customWidth="1"/>
    <col min="3018" max="3018" width="13.7109375" style="1" bestFit="1" customWidth="1"/>
    <col min="3019" max="3019" width="15.7109375" style="1" bestFit="1" customWidth="1"/>
    <col min="3020" max="3020" width="10.5703125" style="1" customWidth="1"/>
    <col min="3021" max="3021" width="8" style="1" customWidth="1"/>
    <col min="3022" max="3262" width="9.140625" style="1"/>
    <col min="3263" max="3263" width="3.85546875" style="1" customWidth="1"/>
    <col min="3264" max="3264" width="19.85546875" style="1" customWidth="1"/>
    <col min="3265" max="3265" width="6.5703125" style="1" customWidth="1"/>
    <col min="3266" max="3266" width="7.5703125" style="1" bestFit="1" customWidth="1"/>
    <col min="3267" max="3271" width="13.28515625" style="1" customWidth="1"/>
    <col min="3272" max="3272" width="14.5703125" style="1" customWidth="1"/>
    <col min="3273" max="3273" width="14.85546875" style="1" customWidth="1"/>
    <col min="3274" max="3274" width="13.7109375" style="1" bestFit="1" customWidth="1"/>
    <col min="3275" max="3275" width="15.7109375" style="1" bestFit="1" customWidth="1"/>
    <col min="3276" max="3276" width="10.5703125" style="1" customWidth="1"/>
    <col min="3277" max="3277" width="8" style="1" customWidth="1"/>
    <col min="3278" max="3518" width="9.140625" style="1"/>
    <col min="3519" max="3519" width="3.85546875" style="1" customWidth="1"/>
    <col min="3520" max="3520" width="19.85546875" style="1" customWidth="1"/>
    <col min="3521" max="3521" width="6.5703125" style="1" customWidth="1"/>
    <col min="3522" max="3522" width="7.5703125" style="1" bestFit="1" customWidth="1"/>
    <col min="3523" max="3527" width="13.28515625" style="1" customWidth="1"/>
    <col min="3528" max="3528" width="14.5703125" style="1" customWidth="1"/>
    <col min="3529" max="3529" width="14.85546875" style="1" customWidth="1"/>
    <col min="3530" max="3530" width="13.7109375" style="1" bestFit="1" customWidth="1"/>
    <col min="3531" max="3531" width="15.7109375" style="1" bestFit="1" customWidth="1"/>
    <col min="3532" max="3532" width="10.5703125" style="1" customWidth="1"/>
    <col min="3533" max="3533" width="8" style="1" customWidth="1"/>
    <col min="3534" max="3774" width="9.140625" style="1"/>
    <col min="3775" max="3775" width="3.85546875" style="1" customWidth="1"/>
    <col min="3776" max="3776" width="19.85546875" style="1" customWidth="1"/>
    <col min="3777" max="3777" width="6.5703125" style="1" customWidth="1"/>
    <col min="3778" max="3778" width="7.5703125" style="1" bestFit="1" customWidth="1"/>
    <col min="3779" max="3783" width="13.28515625" style="1" customWidth="1"/>
    <col min="3784" max="3784" width="14.5703125" style="1" customWidth="1"/>
    <col min="3785" max="3785" width="14.85546875" style="1" customWidth="1"/>
    <col min="3786" max="3786" width="13.7109375" style="1" bestFit="1" customWidth="1"/>
    <col min="3787" max="3787" width="15.7109375" style="1" bestFit="1" customWidth="1"/>
    <col min="3788" max="3788" width="10.5703125" style="1" customWidth="1"/>
    <col min="3789" max="3789" width="8" style="1" customWidth="1"/>
    <col min="3790" max="4030" width="9.140625" style="1"/>
    <col min="4031" max="4031" width="3.85546875" style="1" customWidth="1"/>
    <col min="4032" max="4032" width="19.85546875" style="1" customWidth="1"/>
    <col min="4033" max="4033" width="6.5703125" style="1" customWidth="1"/>
    <col min="4034" max="4034" width="7.5703125" style="1" bestFit="1" customWidth="1"/>
    <col min="4035" max="4039" width="13.28515625" style="1" customWidth="1"/>
    <col min="4040" max="4040" width="14.5703125" style="1" customWidth="1"/>
    <col min="4041" max="4041" width="14.85546875" style="1" customWidth="1"/>
    <col min="4042" max="4042" width="13.7109375" style="1" bestFit="1" customWidth="1"/>
    <col min="4043" max="4043" width="15.7109375" style="1" bestFit="1" customWidth="1"/>
    <col min="4044" max="4044" width="10.5703125" style="1" customWidth="1"/>
    <col min="4045" max="4045" width="8" style="1" customWidth="1"/>
    <col min="4046" max="4286" width="9.140625" style="1"/>
    <col min="4287" max="4287" width="3.85546875" style="1" customWidth="1"/>
    <col min="4288" max="4288" width="19.85546875" style="1" customWidth="1"/>
    <col min="4289" max="4289" width="6.5703125" style="1" customWidth="1"/>
    <col min="4290" max="4290" width="7.5703125" style="1" bestFit="1" customWidth="1"/>
    <col min="4291" max="4295" width="13.28515625" style="1" customWidth="1"/>
    <col min="4296" max="4296" width="14.5703125" style="1" customWidth="1"/>
    <col min="4297" max="4297" width="14.85546875" style="1" customWidth="1"/>
    <col min="4298" max="4298" width="13.7109375" style="1" bestFit="1" customWidth="1"/>
    <col min="4299" max="4299" width="15.7109375" style="1" bestFit="1" customWidth="1"/>
    <col min="4300" max="4300" width="10.5703125" style="1" customWidth="1"/>
    <col min="4301" max="4301" width="8" style="1" customWidth="1"/>
    <col min="4302" max="4542" width="9.140625" style="1"/>
    <col min="4543" max="4543" width="3.85546875" style="1" customWidth="1"/>
    <col min="4544" max="4544" width="19.85546875" style="1" customWidth="1"/>
    <col min="4545" max="4545" width="6.5703125" style="1" customWidth="1"/>
    <col min="4546" max="4546" width="7.5703125" style="1" bestFit="1" customWidth="1"/>
    <col min="4547" max="4551" width="13.28515625" style="1" customWidth="1"/>
    <col min="4552" max="4552" width="14.5703125" style="1" customWidth="1"/>
    <col min="4553" max="4553" width="14.85546875" style="1" customWidth="1"/>
    <col min="4554" max="4554" width="13.7109375" style="1" bestFit="1" customWidth="1"/>
    <col min="4555" max="4555" width="15.7109375" style="1" bestFit="1" customWidth="1"/>
    <col min="4556" max="4556" width="10.5703125" style="1" customWidth="1"/>
    <col min="4557" max="4557" width="8" style="1" customWidth="1"/>
    <col min="4558" max="4798" width="9.140625" style="1"/>
    <col min="4799" max="4799" width="3.85546875" style="1" customWidth="1"/>
    <col min="4800" max="4800" width="19.85546875" style="1" customWidth="1"/>
    <col min="4801" max="4801" width="6.5703125" style="1" customWidth="1"/>
    <col min="4802" max="4802" width="7.5703125" style="1" bestFit="1" customWidth="1"/>
    <col min="4803" max="4807" width="13.28515625" style="1" customWidth="1"/>
    <col min="4808" max="4808" width="14.5703125" style="1" customWidth="1"/>
    <col min="4809" max="4809" width="14.85546875" style="1" customWidth="1"/>
    <col min="4810" max="4810" width="13.7109375" style="1" bestFit="1" customWidth="1"/>
    <col min="4811" max="4811" width="15.7109375" style="1" bestFit="1" customWidth="1"/>
    <col min="4812" max="4812" width="10.5703125" style="1" customWidth="1"/>
    <col min="4813" max="4813" width="8" style="1" customWidth="1"/>
    <col min="4814" max="5054" width="9.140625" style="1"/>
    <col min="5055" max="5055" width="3.85546875" style="1" customWidth="1"/>
    <col min="5056" max="5056" width="19.85546875" style="1" customWidth="1"/>
    <col min="5057" max="5057" width="6.5703125" style="1" customWidth="1"/>
    <col min="5058" max="5058" width="7.5703125" style="1" bestFit="1" customWidth="1"/>
    <col min="5059" max="5063" width="13.28515625" style="1" customWidth="1"/>
    <col min="5064" max="5064" width="14.5703125" style="1" customWidth="1"/>
    <col min="5065" max="5065" width="14.85546875" style="1" customWidth="1"/>
    <col min="5066" max="5066" width="13.7109375" style="1" bestFit="1" customWidth="1"/>
    <col min="5067" max="5067" width="15.7109375" style="1" bestFit="1" customWidth="1"/>
    <col min="5068" max="5068" width="10.5703125" style="1" customWidth="1"/>
    <col min="5069" max="5069" width="8" style="1" customWidth="1"/>
    <col min="5070" max="5310" width="9.140625" style="1"/>
    <col min="5311" max="5311" width="3.85546875" style="1" customWidth="1"/>
    <col min="5312" max="5312" width="19.85546875" style="1" customWidth="1"/>
    <col min="5313" max="5313" width="6.5703125" style="1" customWidth="1"/>
    <col min="5314" max="5314" width="7.5703125" style="1" bestFit="1" customWidth="1"/>
    <col min="5315" max="5319" width="13.28515625" style="1" customWidth="1"/>
    <col min="5320" max="5320" width="14.5703125" style="1" customWidth="1"/>
    <col min="5321" max="5321" width="14.85546875" style="1" customWidth="1"/>
    <col min="5322" max="5322" width="13.7109375" style="1" bestFit="1" customWidth="1"/>
    <col min="5323" max="5323" width="15.7109375" style="1" bestFit="1" customWidth="1"/>
    <col min="5324" max="5324" width="10.5703125" style="1" customWidth="1"/>
    <col min="5325" max="5325" width="8" style="1" customWidth="1"/>
    <col min="5326" max="5566" width="9.140625" style="1"/>
    <col min="5567" max="5567" width="3.85546875" style="1" customWidth="1"/>
    <col min="5568" max="5568" width="19.85546875" style="1" customWidth="1"/>
    <col min="5569" max="5569" width="6.5703125" style="1" customWidth="1"/>
    <col min="5570" max="5570" width="7.5703125" style="1" bestFit="1" customWidth="1"/>
    <col min="5571" max="5575" width="13.28515625" style="1" customWidth="1"/>
    <col min="5576" max="5576" width="14.5703125" style="1" customWidth="1"/>
    <col min="5577" max="5577" width="14.85546875" style="1" customWidth="1"/>
    <col min="5578" max="5578" width="13.7109375" style="1" bestFit="1" customWidth="1"/>
    <col min="5579" max="5579" width="15.7109375" style="1" bestFit="1" customWidth="1"/>
    <col min="5580" max="5580" width="10.5703125" style="1" customWidth="1"/>
    <col min="5581" max="5581" width="8" style="1" customWidth="1"/>
    <col min="5582" max="5822" width="9.140625" style="1"/>
    <col min="5823" max="5823" width="3.85546875" style="1" customWidth="1"/>
    <col min="5824" max="5824" width="19.85546875" style="1" customWidth="1"/>
    <col min="5825" max="5825" width="6.5703125" style="1" customWidth="1"/>
    <col min="5826" max="5826" width="7.5703125" style="1" bestFit="1" customWidth="1"/>
    <col min="5827" max="5831" width="13.28515625" style="1" customWidth="1"/>
    <col min="5832" max="5832" width="14.5703125" style="1" customWidth="1"/>
    <col min="5833" max="5833" width="14.85546875" style="1" customWidth="1"/>
    <col min="5834" max="5834" width="13.7109375" style="1" bestFit="1" customWidth="1"/>
    <col min="5835" max="5835" width="15.7109375" style="1" bestFit="1" customWidth="1"/>
    <col min="5836" max="5836" width="10.5703125" style="1" customWidth="1"/>
    <col min="5837" max="5837" width="8" style="1" customWidth="1"/>
    <col min="5838" max="6078" width="9.140625" style="1"/>
    <col min="6079" max="6079" width="3.85546875" style="1" customWidth="1"/>
    <col min="6080" max="6080" width="19.85546875" style="1" customWidth="1"/>
    <col min="6081" max="6081" width="6.5703125" style="1" customWidth="1"/>
    <col min="6082" max="6082" width="7.5703125" style="1" bestFit="1" customWidth="1"/>
    <col min="6083" max="6087" width="13.28515625" style="1" customWidth="1"/>
    <col min="6088" max="6088" width="14.5703125" style="1" customWidth="1"/>
    <col min="6089" max="6089" width="14.85546875" style="1" customWidth="1"/>
    <col min="6090" max="6090" width="13.7109375" style="1" bestFit="1" customWidth="1"/>
    <col min="6091" max="6091" width="15.7109375" style="1" bestFit="1" customWidth="1"/>
    <col min="6092" max="6092" width="10.5703125" style="1" customWidth="1"/>
    <col min="6093" max="6093" width="8" style="1" customWidth="1"/>
    <col min="6094" max="6334" width="9.140625" style="1"/>
    <col min="6335" max="6335" width="3.85546875" style="1" customWidth="1"/>
    <col min="6336" max="6336" width="19.85546875" style="1" customWidth="1"/>
    <col min="6337" max="6337" width="6.5703125" style="1" customWidth="1"/>
    <col min="6338" max="6338" width="7.5703125" style="1" bestFit="1" customWidth="1"/>
    <col min="6339" max="6343" width="13.28515625" style="1" customWidth="1"/>
    <col min="6344" max="6344" width="14.5703125" style="1" customWidth="1"/>
    <col min="6345" max="6345" width="14.85546875" style="1" customWidth="1"/>
    <col min="6346" max="6346" width="13.7109375" style="1" bestFit="1" customWidth="1"/>
    <col min="6347" max="6347" width="15.7109375" style="1" bestFit="1" customWidth="1"/>
    <col min="6348" max="6348" width="10.5703125" style="1" customWidth="1"/>
    <col min="6349" max="6349" width="8" style="1" customWidth="1"/>
    <col min="6350" max="6590" width="9.140625" style="1"/>
    <col min="6591" max="6591" width="3.85546875" style="1" customWidth="1"/>
    <col min="6592" max="6592" width="19.85546875" style="1" customWidth="1"/>
    <col min="6593" max="6593" width="6.5703125" style="1" customWidth="1"/>
    <col min="6594" max="6594" width="7.5703125" style="1" bestFit="1" customWidth="1"/>
    <col min="6595" max="6599" width="13.28515625" style="1" customWidth="1"/>
    <col min="6600" max="6600" width="14.5703125" style="1" customWidth="1"/>
    <col min="6601" max="6601" width="14.85546875" style="1" customWidth="1"/>
    <col min="6602" max="6602" width="13.7109375" style="1" bestFit="1" customWidth="1"/>
    <col min="6603" max="6603" width="15.7109375" style="1" bestFit="1" customWidth="1"/>
    <col min="6604" max="6604" width="10.5703125" style="1" customWidth="1"/>
    <col min="6605" max="6605" width="8" style="1" customWidth="1"/>
    <col min="6606" max="6846" width="9.140625" style="1"/>
    <col min="6847" max="6847" width="3.85546875" style="1" customWidth="1"/>
    <col min="6848" max="6848" width="19.85546875" style="1" customWidth="1"/>
    <col min="6849" max="6849" width="6.5703125" style="1" customWidth="1"/>
    <col min="6850" max="6850" width="7.5703125" style="1" bestFit="1" customWidth="1"/>
    <col min="6851" max="6855" width="13.28515625" style="1" customWidth="1"/>
    <col min="6856" max="6856" width="14.5703125" style="1" customWidth="1"/>
    <col min="6857" max="6857" width="14.85546875" style="1" customWidth="1"/>
    <col min="6858" max="6858" width="13.7109375" style="1" bestFit="1" customWidth="1"/>
    <col min="6859" max="6859" width="15.7109375" style="1" bestFit="1" customWidth="1"/>
    <col min="6860" max="6860" width="10.5703125" style="1" customWidth="1"/>
    <col min="6861" max="6861" width="8" style="1" customWidth="1"/>
    <col min="6862" max="7102" width="9.140625" style="1"/>
    <col min="7103" max="7103" width="3.85546875" style="1" customWidth="1"/>
    <col min="7104" max="7104" width="19.85546875" style="1" customWidth="1"/>
    <col min="7105" max="7105" width="6.5703125" style="1" customWidth="1"/>
    <col min="7106" max="7106" width="7.5703125" style="1" bestFit="1" customWidth="1"/>
    <col min="7107" max="7111" width="13.28515625" style="1" customWidth="1"/>
    <col min="7112" max="7112" width="14.5703125" style="1" customWidth="1"/>
    <col min="7113" max="7113" width="14.85546875" style="1" customWidth="1"/>
    <col min="7114" max="7114" width="13.7109375" style="1" bestFit="1" customWidth="1"/>
    <col min="7115" max="7115" width="15.7109375" style="1" bestFit="1" customWidth="1"/>
    <col min="7116" max="7116" width="10.5703125" style="1" customWidth="1"/>
    <col min="7117" max="7117" width="8" style="1" customWidth="1"/>
    <col min="7118" max="7358" width="9.140625" style="1"/>
    <col min="7359" max="7359" width="3.85546875" style="1" customWidth="1"/>
    <col min="7360" max="7360" width="19.85546875" style="1" customWidth="1"/>
    <col min="7361" max="7361" width="6.5703125" style="1" customWidth="1"/>
    <col min="7362" max="7362" width="7.5703125" style="1" bestFit="1" customWidth="1"/>
    <col min="7363" max="7367" width="13.28515625" style="1" customWidth="1"/>
    <col min="7368" max="7368" width="14.5703125" style="1" customWidth="1"/>
    <col min="7369" max="7369" width="14.85546875" style="1" customWidth="1"/>
    <col min="7370" max="7370" width="13.7109375" style="1" bestFit="1" customWidth="1"/>
    <col min="7371" max="7371" width="15.7109375" style="1" bestFit="1" customWidth="1"/>
    <col min="7372" max="7372" width="10.5703125" style="1" customWidth="1"/>
    <col min="7373" max="7373" width="8" style="1" customWidth="1"/>
    <col min="7374" max="7614" width="9.140625" style="1"/>
    <col min="7615" max="7615" width="3.85546875" style="1" customWidth="1"/>
    <col min="7616" max="7616" width="19.85546875" style="1" customWidth="1"/>
    <col min="7617" max="7617" width="6.5703125" style="1" customWidth="1"/>
    <col min="7618" max="7618" width="7.5703125" style="1" bestFit="1" customWidth="1"/>
    <col min="7619" max="7623" width="13.28515625" style="1" customWidth="1"/>
    <col min="7624" max="7624" width="14.5703125" style="1" customWidth="1"/>
    <col min="7625" max="7625" width="14.85546875" style="1" customWidth="1"/>
    <col min="7626" max="7626" width="13.7109375" style="1" bestFit="1" customWidth="1"/>
    <col min="7627" max="7627" width="15.7109375" style="1" bestFit="1" customWidth="1"/>
    <col min="7628" max="7628" width="10.5703125" style="1" customWidth="1"/>
    <col min="7629" max="7629" width="8" style="1" customWidth="1"/>
    <col min="7630" max="7870" width="9.140625" style="1"/>
    <col min="7871" max="7871" width="3.85546875" style="1" customWidth="1"/>
    <col min="7872" max="7872" width="19.85546875" style="1" customWidth="1"/>
    <col min="7873" max="7873" width="6.5703125" style="1" customWidth="1"/>
    <col min="7874" max="7874" width="7.5703125" style="1" bestFit="1" customWidth="1"/>
    <col min="7875" max="7879" width="13.28515625" style="1" customWidth="1"/>
    <col min="7880" max="7880" width="14.5703125" style="1" customWidth="1"/>
    <col min="7881" max="7881" width="14.85546875" style="1" customWidth="1"/>
    <col min="7882" max="7882" width="13.7109375" style="1" bestFit="1" customWidth="1"/>
    <col min="7883" max="7883" width="15.7109375" style="1" bestFit="1" customWidth="1"/>
    <col min="7884" max="7884" width="10.5703125" style="1" customWidth="1"/>
    <col min="7885" max="7885" width="8" style="1" customWidth="1"/>
    <col min="7886" max="8126" width="9.140625" style="1"/>
    <col min="8127" max="8127" width="3.85546875" style="1" customWidth="1"/>
    <col min="8128" max="8128" width="19.85546875" style="1" customWidth="1"/>
    <col min="8129" max="8129" width="6.5703125" style="1" customWidth="1"/>
    <col min="8130" max="8130" width="7.5703125" style="1" bestFit="1" customWidth="1"/>
    <col min="8131" max="8135" width="13.28515625" style="1" customWidth="1"/>
    <col min="8136" max="8136" width="14.5703125" style="1" customWidth="1"/>
    <col min="8137" max="8137" width="14.85546875" style="1" customWidth="1"/>
    <col min="8138" max="8138" width="13.7109375" style="1" bestFit="1" customWidth="1"/>
    <col min="8139" max="8139" width="15.7109375" style="1" bestFit="1" customWidth="1"/>
    <col min="8140" max="8140" width="10.5703125" style="1" customWidth="1"/>
    <col min="8141" max="8141" width="8" style="1" customWidth="1"/>
    <col min="8142" max="8382" width="9.140625" style="1"/>
    <col min="8383" max="8383" width="3.85546875" style="1" customWidth="1"/>
    <col min="8384" max="8384" width="19.85546875" style="1" customWidth="1"/>
    <col min="8385" max="8385" width="6.5703125" style="1" customWidth="1"/>
    <col min="8386" max="8386" width="7.5703125" style="1" bestFit="1" customWidth="1"/>
    <col min="8387" max="8391" width="13.28515625" style="1" customWidth="1"/>
    <col min="8392" max="8392" width="14.5703125" style="1" customWidth="1"/>
    <col min="8393" max="8393" width="14.85546875" style="1" customWidth="1"/>
    <col min="8394" max="8394" width="13.7109375" style="1" bestFit="1" customWidth="1"/>
    <col min="8395" max="8395" width="15.7109375" style="1" bestFit="1" customWidth="1"/>
    <col min="8396" max="8396" width="10.5703125" style="1" customWidth="1"/>
    <col min="8397" max="8397" width="8" style="1" customWidth="1"/>
    <col min="8398" max="8638" width="9.140625" style="1"/>
    <col min="8639" max="8639" width="3.85546875" style="1" customWidth="1"/>
    <col min="8640" max="8640" width="19.85546875" style="1" customWidth="1"/>
    <col min="8641" max="8641" width="6.5703125" style="1" customWidth="1"/>
    <col min="8642" max="8642" width="7.5703125" style="1" bestFit="1" customWidth="1"/>
    <col min="8643" max="8647" width="13.28515625" style="1" customWidth="1"/>
    <col min="8648" max="8648" width="14.5703125" style="1" customWidth="1"/>
    <col min="8649" max="8649" width="14.85546875" style="1" customWidth="1"/>
    <col min="8650" max="8650" width="13.7109375" style="1" bestFit="1" customWidth="1"/>
    <col min="8651" max="8651" width="15.7109375" style="1" bestFit="1" customWidth="1"/>
    <col min="8652" max="8652" width="10.5703125" style="1" customWidth="1"/>
    <col min="8653" max="8653" width="8" style="1" customWidth="1"/>
    <col min="8654" max="8894" width="9.140625" style="1"/>
    <col min="8895" max="8895" width="3.85546875" style="1" customWidth="1"/>
    <col min="8896" max="8896" width="19.85546875" style="1" customWidth="1"/>
    <col min="8897" max="8897" width="6.5703125" style="1" customWidth="1"/>
    <col min="8898" max="8898" width="7.5703125" style="1" bestFit="1" customWidth="1"/>
    <col min="8899" max="8903" width="13.28515625" style="1" customWidth="1"/>
    <col min="8904" max="8904" width="14.5703125" style="1" customWidth="1"/>
    <col min="8905" max="8905" width="14.85546875" style="1" customWidth="1"/>
    <col min="8906" max="8906" width="13.7109375" style="1" bestFit="1" customWidth="1"/>
    <col min="8907" max="8907" width="15.7109375" style="1" bestFit="1" customWidth="1"/>
    <col min="8908" max="8908" width="10.5703125" style="1" customWidth="1"/>
    <col min="8909" max="8909" width="8" style="1" customWidth="1"/>
    <col min="8910" max="9150" width="9.140625" style="1"/>
    <col min="9151" max="9151" width="3.85546875" style="1" customWidth="1"/>
    <col min="9152" max="9152" width="19.85546875" style="1" customWidth="1"/>
    <col min="9153" max="9153" width="6.5703125" style="1" customWidth="1"/>
    <col min="9154" max="9154" width="7.5703125" style="1" bestFit="1" customWidth="1"/>
    <col min="9155" max="9159" width="13.28515625" style="1" customWidth="1"/>
    <col min="9160" max="9160" width="14.5703125" style="1" customWidth="1"/>
    <col min="9161" max="9161" width="14.85546875" style="1" customWidth="1"/>
    <col min="9162" max="9162" width="13.7109375" style="1" bestFit="1" customWidth="1"/>
    <col min="9163" max="9163" width="15.7109375" style="1" bestFit="1" customWidth="1"/>
    <col min="9164" max="9164" width="10.5703125" style="1" customWidth="1"/>
    <col min="9165" max="9165" width="8" style="1" customWidth="1"/>
    <col min="9166" max="9406" width="9.140625" style="1"/>
    <col min="9407" max="9407" width="3.85546875" style="1" customWidth="1"/>
    <col min="9408" max="9408" width="19.85546875" style="1" customWidth="1"/>
    <col min="9409" max="9409" width="6.5703125" style="1" customWidth="1"/>
    <col min="9410" max="9410" width="7.5703125" style="1" bestFit="1" customWidth="1"/>
    <col min="9411" max="9415" width="13.28515625" style="1" customWidth="1"/>
    <col min="9416" max="9416" width="14.5703125" style="1" customWidth="1"/>
    <col min="9417" max="9417" width="14.85546875" style="1" customWidth="1"/>
    <col min="9418" max="9418" width="13.7109375" style="1" bestFit="1" customWidth="1"/>
    <col min="9419" max="9419" width="15.7109375" style="1" bestFit="1" customWidth="1"/>
    <col min="9420" max="9420" width="10.5703125" style="1" customWidth="1"/>
    <col min="9421" max="9421" width="8" style="1" customWidth="1"/>
    <col min="9422" max="9662" width="9.140625" style="1"/>
    <col min="9663" max="9663" width="3.85546875" style="1" customWidth="1"/>
    <col min="9664" max="9664" width="19.85546875" style="1" customWidth="1"/>
    <col min="9665" max="9665" width="6.5703125" style="1" customWidth="1"/>
    <col min="9666" max="9666" width="7.5703125" style="1" bestFit="1" customWidth="1"/>
    <col min="9667" max="9671" width="13.28515625" style="1" customWidth="1"/>
    <col min="9672" max="9672" width="14.5703125" style="1" customWidth="1"/>
    <col min="9673" max="9673" width="14.85546875" style="1" customWidth="1"/>
    <col min="9674" max="9674" width="13.7109375" style="1" bestFit="1" customWidth="1"/>
    <col min="9675" max="9675" width="15.7109375" style="1" bestFit="1" customWidth="1"/>
    <col min="9676" max="9676" width="10.5703125" style="1" customWidth="1"/>
    <col min="9677" max="9677" width="8" style="1" customWidth="1"/>
    <col min="9678" max="9918" width="9.140625" style="1"/>
    <col min="9919" max="9919" width="3.85546875" style="1" customWidth="1"/>
    <col min="9920" max="9920" width="19.85546875" style="1" customWidth="1"/>
    <col min="9921" max="9921" width="6.5703125" style="1" customWidth="1"/>
    <col min="9922" max="9922" width="7.5703125" style="1" bestFit="1" customWidth="1"/>
    <col min="9923" max="9927" width="13.28515625" style="1" customWidth="1"/>
    <col min="9928" max="9928" width="14.5703125" style="1" customWidth="1"/>
    <col min="9929" max="9929" width="14.85546875" style="1" customWidth="1"/>
    <col min="9930" max="9930" width="13.7109375" style="1" bestFit="1" customWidth="1"/>
    <col min="9931" max="9931" width="15.7109375" style="1" bestFit="1" customWidth="1"/>
    <col min="9932" max="9932" width="10.5703125" style="1" customWidth="1"/>
    <col min="9933" max="9933" width="8" style="1" customWidth="1"/>
    <col min="9934" max="10174" width="9.140625" style="1"/>
    <col min="10175" max="10175" width="3.85546875" style="1" customWidth="1"/>
    <col min="10176" max="10176" width="19.85546875" style="1" customWidth="1"/>
    <col min="10177" max="10177" width="6.5703125" style="1" customWidth="1"/>
    <col min="10178" max="10178" width="7.5703125" style="1" bestFit="1" customWidth="1"/>
    <col min="10179" max="10183" width="13.28515625" style="1" customWidth="1"/>
    <col min="10184" max="10184" width="14.5703125" style="1" customWidth="1"/>
    <col min="10185" max="10185" width="14.85546875" style="1" customWidth="1"/>
    <col min="10186" max="10186" width="13.7109375" style="1" bestFit="1" customWidth="1"/>
    <col min="10187" max="10187" width="15.7109375" style="1" bestFit="1" customWidth="1"/>
    <col min="10188" max="10188" width="10.5703125" style="1" customWidth="1"/>
    <col min="10189" max="10189" width="8" style="1" customWidth="1"/>
    <col min="10190" max="10430" width="9.140625" style="1"/>
    <col min="10431" max="10431" width="3.85546875" style="1" customWidth="1"/>
    <col min="10432" max="10432" width="19.85546875" style="1" customWidth="1"/>
    <col min="10433" max="10433" width="6.5703125" style="1" customWidth="1"/>
    <col min="10434" max="10434" width="7.5703125" style="1" bestFit="1" customWidth="1"/>
    <col min="10435" max="10439" width="13.28515625" style="1" customWidth="1"/>
    <col min="10440" max="10440" width="14.5703125" style="1" customWidth="1"/>
    <col min="10441" max="10441" width="14.85546875" style="1" customWidth="1"/>
    <col min="10442" max="10442" width="13.7109375" style="1" bestFit="1" customWidth="1"/>
    <col min="10443" max="10443" width="15.7109375" style="1" bestFit="1" customWidth="1"/>
    <col min="10444" max="10444" width="10.5703125" style="1" customWidth="1"/>
    <col min="10445" max="10445" width="8" style="1" customWidth="1"/>
    <col min="10446" max="10686" width="9.140625" style="1"/>
    <col min="10687" max="10687" width="3.85546875" style="1" customWidth="1"/>
    <col min="10688" max="10688" width="19.85546875" style="1" customWidth="1"/>
    <col min="10689" max="10689" width="6.5703125" style="1" customWidth="1"/>
    <col min="10690" max="10690" width="7.5703125" style="1" bestFit="1" customWidth="1"/>
    <col min="10691" max="10695" width="13.28515625" style="1" customWidth="1"/>
    <col min="10696" max="10696" width="14.5703125" style="1" customWidth="1"/>
    <col min="10697" max="10697" width="14.85546875" style="1" customWidth="1"/>
    <col min="10698" max="10698" width="13.7109375" style="1" bestFit="1" customWidth="1"/>
    <col min="10699" max="10699" width="15.7109375" style="1" bestFit="1" customWidth="1"/>
    <col min="10700" max="10700" width="10.5703125" style="1" customWidth="1"/>
    <col min="10701" max="10701" width="8" style="1" customWidth="1"/>
    <col min="10702" max="10942" width="9.140625" style="1"/>
    <col min="10943" max="10943" width="3.85546875" style="1" customWidth="1"/>
    <col min="10944" max="10944" width="19.85546875" style="1" customWidth="1"/>
    <col min="10945" max="10945" width="6.5703125" style="1" customWidth="1"/>
    <col min="10946" max="10946" width="7.5703125" style="1" bestFit="1" customWidth="1"/>
    <col min="10947" max="10951" width="13.28515625" style="1" customWidth="1"/>
    <col min="10952" max="10952" width="14.5703125" style="1" customWidth="1"/>
    <col min="10953" max="10953" width="14.85546875" style="1" customWidth="1"/>
    <col min="10954" max="10954" width="13.7109375" style="1" bestFit="1" customWidth="1"/>
    <col min="10955" max="10955" width="15.7109375" style="1" bestFit="1" customWidth="1"/>
    <col min="10956" max="10956" width="10.5703125" style="1" customWidth="1"/>
    <col min="10957" max="10957" width="8" style="1" customWidth="1"/>
    <col min="10958" max="11198" width="9.140625" style="1"/>
    <col min="11199" max="11199" width="3.85546875" style="1" customWidth="1"/>
    <col min="11200" max="11200" width="19.85546875" style="1" customWidth="1"/>
    <col min="11201" max="11201" width="6.5703125" style="1" customWidth="1"/>
    <col min="11202" max="11202" width="7.5703125" style="1" bestFit="1" customWidth="1"/>
    <col min="11203" max="11207" width="13.28515625" style="1" customWidth="1"/>
    <col min="11208" max="11208" width="14.5703125" style="1" customWidth="1"/>
    <col min="11209" max="11209" width="14.85546875" style="1" customWidth="1"/>
    <col min="11210" max="11210" width="13.7109375" style="1" bestFit="1" customWidth="1"/>
    <col min="11211" max="11211" width="15.7109375" style="1" bestFit="1" customWidth="1"/>
    <col min="11212" max="11212" width="10.5703125" style="1" customWidth="1"/>
    <col min="11213" max="11213" width="8" style="1" customWidth="1"/>
    <col min="11214" max="11454" width="9.140625" style="1"/>
    <col min="11455" max="11455" width="3.85546875" style="1" customWidth="1"/>
    <col min="11456" max="11456" width="19.85546875" style="1" customWidth="1"/>
    <col min="11457" max="11457" width="6.5703125" style="1" customWidth="1"/>
    <col min="11458" max="11458" width="7.5703125" style="1" bestFit="1" customWidth="1"/>
    <col min="11459" max="11463" width="13.28515625" style="1" customWidth="1"/>
    <col min="11464" max="11464" width="14.5703125" style="1" customWidth="1"/>
    <col min="11465" max="11465" width="14.85546875" style="1" customWidth="1"/>
    <col min="11466" max="11466" width="13.7109375" style="1" bestFit="1" customWidth="1"/>
    <col min="11467" max="11467" width="15.7109375" style="1" bestFit="1" customWidth="1"/>
    <col min="11468" max="11468" width="10.5703125" style="1" customWidth="1"/>
    <col min="11469" max="11469" width="8" style="1" customWidth="1"/>
    <col min="11470" max="11710" width="9.140625" style="1"/>
    <col min="11711" max="11711" width="3.85546875" style="1" customWidth="1"/>
    <col min="11712" max="11712" width="19.85546875" style="1" customWidth="1"/>
    <col min="11713" max="11713" width="6.5703125" style="1" customWidth="1"/>
    <col min="11714" max="11714" width="7.5703125" style="1" bestFit="1" customWidth="1"/>
    <col min="11715" max="11719" width="13.28515625" style="1" customWidth="1"/>
    <col min="11720" max="11720" width="14.5703125" style="1" customWidth="1"/>
    <col min="11721" max="11721" width="14.85546875" style="1" customWidth="1"/>
    <col min="11722" max="11722" width="13.7109375" style="1" bestFit="1" customWidth="1"/>
    <col min="11723" max="11723" width="15.7109375" style="1" bestFit="1" customWidth="1"/>
    <col min="11724" max="11724" width="10.5703125" style="1" customWidth="1"/>
    <col min="11725" max="11725" width="8" style="1" customWidth="1"/>
    <col min="11726" max="11966" width="9.140625" style="1"/>
    <col min="11967" max="11967" width="3.85546875" style="1" customWidth="1"/>
    <col min="11968" max="11968" width="19.85546875" style="1" customWidth="1"/>
    <col min="11969" max="11969" width="6.5703125" style="1" customWidth="1"/>
    <col min="11970" max="11970" width="7.5703125" style="1" bestFit="1" customWidth="1"/>
    <col min="11971" max="11975" width="13.28515625" style="1" customWidth="1"/>
    <col min="11976" max="11976" width="14.5703125" style="1" customWidth="1"/>
    <col min="11977" max="11977" width="14.85546875" style="1" customWidth="1"/>
    <col min="11978" max="11978" width="13.7109375" style="1" bestFit="1" customWidth="1"/>
    <col min="11979" max="11979" width="15.7109375" style="1" bestFit="1" customWidth="1"/>
    <col min="11980" max="11980" width="10.5703125" style="1" customWidth="1"/>
    <col min="11981" max="11981" width="8" style="1" customWidth="1"/>
    <col min="11982" max="12222" width="9.140625" style="1"/>
    <col min="12223" max="12223" width="3.85546875" style="1" customWidth="1"/>
    <col min="12224" max="12224" width="19.85546875" style="1" customWidth="1"/>
    <col min="12225" max="12225" width="6.5703125" style="1" customWidth="1"/>
    <col min="12226" max="12226" width="7.5703125" style="1" bestFit="1" customWidth="1"/>
    <col min="12227" max="12231" width="13.28515625" style="1" customWidth="1"/>
    <col min="12232" max="12232" width="14.5703125" style="1" customWidth="1"/>
    <col min="12233" max="12233" width="14.85546875" style="1" customWidth="1"/>
    <col min="12234" max="12234" width="13.7109375" style="1" bestFit="1" customWidth="1"/>
    <col min="12235" max="12235" width="15.7109375" style="1" bestFit="1" customWidth="1"/>
    <col min="12236" max="12236" width="10.5703125" style="1" customWidth="1"/>
    <col min="12237" max="12237" width="8" style="1" customWidth="1"/>
    <col min="12238" max="12478" width="9.140625" style="1"/>
    <col min="12479" max="12479" width="3.85546875" style="1" customWidth="1"/>
    <col min="12480" max="12480" width="19.85546875" style="1" customWidth="1"/>
    <col min="12481" max="12481" width="6.5703125" style="1" customWidth="1"/>
    <col min="12482" max="12482" width="7.5703125" style="1" bestFit="1" customWidth="1"/>
    <col min="12483" max="12487" width="13.28515625" style="1" customWidth="1"/>
    <col min="12488" max="12488" width="14.5703125" style="1" customWidth="1"/>
    <col min="12489" max="12489" width="14.85546875" style="1" customWidth="1"/>
    <col min="12490" max="12490" width="13.7109375" style="1" bestFit="1" customWidth="1"/>
    <col min="12491" max="12491" width="15.7109375" style="1" bestFit="1" customWidth="1"/>
    <col min="12492" max="12492" width="10.5703125" style="1" customWidth="1"/>
    <col min="12493" max="12493" width="8" style="1" customWidth="1"/>
    <col min="12494" max="12734" width="9.140625" style="1"/>
    <col min="12735" max="12735" width="3.85546875" style="1" customWidth="1"/>
    <col min="12736" max="12736" width="19.85546875" style="1" customWidth="1"/>
    <col min="12737" max="12737" width="6.5703125" style="1" customWidth="1"/>
    <col min="12738" max="12738" width="7.5703125" style="1" bestFit="1" customWidth="1"/>
    <col min="12739" max="12743" width="13.28515625" style="1" customWidth="1"/>
    <col min="12744" max="12744" width="14.5703125" style="1" customWidth="1"/>
    <col min="12745" max="12745" width="14.85546875" style="1" customWidth="1"/>
    <col min="12746" max="12746" width="13.7109375" style="1" bestFit="1" customWidth="1"/>
    <col min="12747" max="12747" width="15.7109375" style="1" bestFit="1" customWidth="1"/>
    <col min="12748" max="12748" width="10.5703125" style="1" customWidth="1"/>
    <col min="12749" max="12749" width="8" style="1" customWidth="1"/>
    <col min="12750" max="12990" width="9.140625" style="1"/>
    <col min="12991" max="12991" width="3.85546875" style="1" customWidth="1"/>
    <col min="12992" max="12992" width="19.85546875" style="1" customWidth="1"/>
    <col min="12993" max="12993" width="6.5703125" style="1" customWidth="1"/>
    <col min="12994" max="12994" width="7.5703125" style="1" bestFit="1" customWidth="1"/>
    <col min="12995" max="12999" width="13.28515625" style="1" customWidth="1"/>
    <col min="13000" max="13000" width="14.5703125" style="1" customWidth="1"/>
    <col min="13001" max="13001" width="14.85546875" style="1" customWidth="1"/>
    <col min="13002" max="13002" width="13.7109375" style="1" bestFit="1" customWidth="1"/>
    <col min="13003" max="13003" width="15.7109375" style="1" bestFit="1" customWidth="1"/>
    <col min="13004" max="13004" width="10.5703125" style="1" customWidth="1"/>
    <col min="13005" max="13005" width="8" style="1" customWidth="1"/>
    <col min="13006" max="13246" width="9.140625" style="1"/>
    <col min="13247" max="13247" width="3.85546875" style="1" customWidth="1"/>
    <col min="13248" max="13248" width="19.85546875" style="1" customWidth="1"/>
    <col min="13249" max="13249" width="6.5703125" style="1" customWidth="1"/>
    <col min="13250" max="13250" width="7.5703125" style="1" bestFit="1" customWidth="1"/>
    <col min="13251" max="13255" width="13.28515625" style="1" customWidth="1"/>
    <col min="13256" max="13256" width="14.5703125" style="1" customWidth="1"/>
    <col min="13257" max="13257" width="14.85546875" style="1" customWidth="1"/>
    <col min="13258" max="13258" width="13.7109375" style="1" bestFit="1" customWidth="1"/>
    <col min="13259" max="13259" width="15.7109375" style="1" bestFit="1" customWidth="1"/>
    <col min="13260" max="13260" width="10.5703125" style="1" customWidth="1"/>
    <col min="13261" max="13261" width="8" style="1" customWidth="1"/>
    <col min="13262" max="13502" width="9.140625" style="1"/>
    <col min="13503" max="13503" width="3.85546875" style="1" customWidth="1"/>
    <col min="13504" max="13504" width="19.85546875" style="1" customWidth="1"/>
    <col min="13505" max="13505" width="6.5703125" style="1" customWidth="1"/>
    <col min="13506" max="13506" width="7.5703125" style="1" bestFit="1" customWidth="1"/>
    <col min="13507" max="13511" width="13.28515625" style="1" customWidth="1"/>
    <col min="13512" max="13512" width="14.5703125" style="1" customWidth="1"/>
    <col min="13513" max="13513" width="14.85546875" style="1" customWidth="1"/>
    <col min="13514" max="13514" width="13.7109375" style="1" bestFit="1" customWidth="1"/>
    <col min="13515" max="13515" width="15.7109375" style="1" bestFit="1" customWidth="1"/>
    <col min="13516" max="13516" width="10.5703125" style="1" customWidth="1"/>
    <col min="13517" max="13517" width="8" style="1" customWidth="1"/>
    <col min="13518" max="13758" width="9.140625" style="1"/>
    <col min="13759" max="13759" width="3.85546875" style="1" customWidth="1"/>
    <col min="13760" max="13760" width="19.85546875" style="1" customWidth="1"/>
    <col min="13761" max="13761" width="6.5703125" style="1" customWidth="1"/>
    <col min="13762" max="13762" width="7.5703125" style="1" bestFit="1" customWidth="1"/>
    <col min="13763" max="13767" width="13.28515625" style="1" customWidth="1"/>
    <col min="13768" max="13768" width="14.5703125" style="1" customWidth="1"/>
    <col min="13769" max="13769" width="14.85546875" style="1" customWidth="1"/>
    <col min="13770" max="13770" width="13.7109375" style="1" bestFit="1" customWidth="1"/>
    <col min="13771" max="13771" width="15.7109375" style="1" bestFit="1" customWidth="1"/>
    <col min="13772" max="13772" width="10.5703125" style="1" customWidth="1"/>
    <col min="13773" max="13773" width="8" style="1" customWidth="1"/>
    <col min="13774" max="14014" width="9.140625" style="1"/>
    <col min="14015" max="14015" width="3.85546875" style="1" customWidth="1"/>
    <col min="14016" max="14016" width="19.85546875" style="1" customWidth="1"/>
    <col min="14017" max="14017" width="6.5703125" style="1" customWidth="1"/>
    <col min="14018" max="14018" width="7.5703125" style="1" bestFit="1" customWidth="1"/>
    <col min="14019" max="14023" width="13.28515625" style="1" customWidth="1"/>
    <col min="14024" max="14024" width="14.5703125" style="1" customWidth="1"/>
    <col min="14025" max="14025" width="14.85546875" style="1" customWidth="1"/>
    <col min="14026" max="14026" width="13.7109375" style="1" bestFit="1" customWidth="1"/>
    <col min="14027" max="14027" width="15.7109375" style="1" bestFit="1" customWidth="1"/>
    <col min="14028" max="14028" width="10.5703125" style="1" customWidth="1"/>
    <col min="14029" max="14029" width="8" style="1" customWidth="1"/>
    <col min="14030" max="14270" width="9.140625" style="1"/>
    <col min="14271" max="14271" width="3.85546875" style="1" customWidth="1"/>
    <col min="14272" max="14272" width="19.85546875" style="1" customWidth="1"/>
    <col min="14273" max="14273" width="6.5703125" style="1" customWidth="1"/>
    <col min="14274" max="14274" width="7.5703125" style="1" bestFit="1" customWidth="1"/>
    <col min="14275" max="14279" width="13.28515625" style="1" customWidth="1"/>
    <col min="14280" max="14280" width="14.5703125" style="1" customWidth="1"/>
    <col min="14281" max="14281" width="14.85546875" style="1" customWidth="1"/>
    <col min="14282" max="14282" width="13.7109375" style="1" bestFit="1" customWidth="1"/>
    <col min="14283" max="14283" width="15.7109375" style="1" bestFit="1" customWidth="1"/>
    <col min="14284" max="14284" width="10.5703125" style="1" customWidth="1"/>
    <col min="14285" max="14285" width="8" style="1" customWidth="1"/>
    <col min="14286" max="14526" width="9.140625" style="1"/>
    <col min="14527" max="14527" width="3.85546875" style="1" customWidth="1"/>
    <col min="14528" max="14528" width="19.85546875" style="1" customWidth="1"/>
    <col min="14529" max="14529" width="6.5703125" style="1" customWidth="1"/>
    <col min="14530" max="14530" width="7.5703125" style="1" bestFit="1" customWidth="1"/>
    <col min="14531" max="14535" width="13.28515625" style="1" customWidth="1"/>
    <col min="14536" max="14536" width="14.5703125" style="1" customWidth="1"/>
    <col min="14537" max="14537" width="14.85546875" style="1" customWidth="1"/>
    <col min="14538" max="14538" width="13.7109375" style="1" bestFit="1" customWidth="1"/>
    <col min="14539" max="14539" width="15.7109375" style="1" bestFit="1" customWidth="1"/>
    <col min="14540" max="14540" width="10.5703125" style="1" customWidth="1"/>
    <col min="14541" max="14541" width="8" style="1" customWidth="1"/>
    <col min="14542" max="14782" width="9.140625" style="1"/>
    <col min="14783" max="14783" width="3.85546875" style="1" customWidth="1"/>
    <col min="14784" max="14784" width="19.85546875" style="1" customWidth="1"/>
    <col min="14785" max="14785" width="6.5703125" style="1" customWidth="1"/>
    <col min="14786" max="14786" width="7.5703125" style="1" bestFit="1" customWidth="1"/>
    <col min="14787" max="14791" width="13.28515625" style="1" customWidth="1"/>
    <col min="14792" max="14792" width="14.5703125" style="1" customWidth="1"/>
    <col min="14793" max="14793" width="14.85546875" style="1" customWidth="1"/>
    <col min="14794" max="14794" width="13.7109375" style="1" bestFit="1" customWidth="1"/>
    <col min="14795" max="14795" width="15.7109375" style="1" bestFit="1" customWidth="1"/>
    <col min="14796" max="14796" width="10.5703125" style="1" customWidth="1"/>
    <col min="14797" max="14797" width="8" style="1" customWidth="1"/>
    <col min="14798" max="15038" width="9.140625" style="1"/>
    <col min="15039" max="15039" width="3.85546875" style="1" customWidth="1"/>
    <col min="15040" max="15040" width="19.85546875" style="1" customWidth="1"/>
    <col min="15041" max="15041" width="6.5703125" style="1" customWidth="1"/>
    <col min="15042" max="15042" width="7.5703125" style="1" bestFit="1" customWidth="1"/>
    <col min="15043" max="15047" width="13.28515625" style="1" customWidth="1"/>
    <col min="15048" max="15048" width="14.5703125" style="1" customWidth="1"/>
    <col min="15049" max="15049" width="14.85546875" style="1" customWidth="1"/>
    <col min="15050" max="15050" width="13.7109375" style="1" bestFit="1" customWidth="1"/>
    <col min="15051" max="15051" width="15.7109375" style="1" bestFit="1" customWidth="1"/>
    <col min="15052" max="15052" width="10.5703125" style="1" customWidth="1"/>
    <col min="15053" max="15053" width="8" style="1" customWidth="1"/>
    <col min="15054" max="15294" width="9.140625" style="1"/>
    <col min="15295" max="15295" width="3.85546875" style="1" customWidth="1"/>
    <col min="15296" max="15296" width="19.85546875" style="1" customWidth="1"/>
    <col min="15297" max="15297" width="6.5703125" style="1" customWidth="1"/>
    <col min="15298" max="15298" width="7.5703125" style="1" bestFit="1" customWidth="1"/>
    <col min="15299" max="15303" width="13.28515625" style="1" customWidth="1"/>
    <col min="15304" max="15304" width="14.5703125" style="1" customWidth="1"/>
    <col min="15305" max="15305" width="14.85546875" style="1" customWidth="1"/>
    <col min="15306" max="15306" width="13.7109375" style="1" bestFit="1" customWidth="1"/>
    <col min="15307" max="15307" width="15.7109375" style="1" bestFit="1" customWidth="1"/>
    <col min="15308" max="15308" width="10.5703125" style="1" customWidth="1"/>
    <col min="15309" max="15309" width="8" style="1" customWidth="1"/>
    <col min="15310" max="15550" width="9.140625" style="1"/>
    <col min="15551" max="15551" width="3.85546875" style="1" customWidth="1"/>
    <col min="15552" max="15552" width="19.85546875" style="1" customWidth="1"/>
    <col min="15553" max="15553" width="6.5703125" style="1" customWidth="1"/>
    <col min="15554" max="15554" width="7.5703125" style="1" bestFit="1" customWidth="1"/>
    <col min="15555" max="15559" width="13.28515625" style="1" customWidth="1"/>
    <col min="15560" max="15560" width="14.5703125" style="1" customWidth="1"/>
    <col min="15561" max="15561" width="14.85546875" style="1" customWidth="1"/>
    <col min="15562" max="15562" width="13.7109375" style="1" bestFit="1" customWidth="1"/>
    <col min="15563" max="15563" width="15.7109375" style="1" bestFit="1" customWidth="1"/>
    <col min="15564" max="15564" width="10.5703125" style="1" customWidth="1"/>
    <col min="15565" max="15565" width="8" style="1" customWidth="1"/>
    <col min="15566" max="15806" width="9.140625" style="1"/>
    <col min="15807" max="15807" width="3.85546875" style="1" customWidth="1"/>
    <col min="15808" max="15808" width="19.85546875" style="1" customWidth="1"/>
    <col min="15809" max="15809" width="6.5703125" style="1" customWidth="1"/>
    <col min="15810" max="15810" width="7.5703125" style="1" bestFit="1" customWidth="1"/>
    <col min="15811" max="15815" width="13.28515625" style="1" customWidth="1"/>
    <col min="15816" max="15816" width="14.5703125" style="1" customWidth="1"/>
    <col min="15817" max="15817" width="14.85546875" style="1" customWidth="1"/>
    <col min="15818" max="15818" width="13.7109375" style="1" bestFit="1" customWidth="1"/>
    <col min="15819" max="15819" width="15.7109375" style="1" bestFit="1" customWidth="1"/>
    <col min="15820" max="15820" width="10.5703125" style="1" customWidth="1"/>
    <col min="15821" max="15821" width="8" style="1" customWidth="1"/>
    <col min="15822" max="16062" width="9.140625" style="1"/>
    <col min="16063" max="16063" width="3.85546875" style="1" customWidth="1"/>
    <col min="16064" max="16064" width="19.85546875" style="1" customWidth="1"/>
    <col min="16065" max="16065" width="6.5703125" style="1" customWidth="1"/>
    <col min="16066" max="16066" width="7.5703125" style="1" bestFit="1" customWidth="1"/>
    <col min="16067" max="16071" width="13.28515625" style="1" customWidth="1"/>
    <col min="16072" max="16072" width="14.5703125" style="1" customWidth="1"/>
    <col min="16073" max="16073" width="14.85546875" style="1" customWidth="1"/>
    <col min="16074" max="16074" width="13.7109375" style="1" bestFit="1" customWidth="1"/>
    <col min="16075" max="16075" width="15.7109375" style="1" bestFit="1" customWidth="1"/>
    <col min="16076" max="16076" width="10.5703125" style="1" customWidth="1"/>
    <col min="16077" max="16077" width="8" style="1" customWidth="1"/>
    <col min="16078" max="16384" width="9.140625" style="1"/>
  </cols>
  <sheetData>
    <row r="1" spans="1:14" ht="28.5" customHeight="1" x14ac:dyDescent="0.25">
      <c r="A1" s="230" t="s">
        <v>75</v>
      </c>
      <c r="B1" s="230"/>
      <c r="C1" s="230"/>
      <c r="D1" s="230"/>
      <c r="E1" s="230"/>
      <c r="F1" s="230"/>
      <c r="G1" s="230"/>
      <c r="H1" s="230"/>
      <c r="I1" s="230"/>
    </row>
    <row r="2" spans="1:14" ht="16.5" x14ac:dyDescent="0.25">
      <c r="A2" s="46"/>
      <c r="B2" s="52"/>
      <c r="C2" s="46"/>
      <c r="D2" s="46"/>
      <c r="E2" s="46"/>
      <c r="F2" s="46"/>
      <c r="G2" s="46"/>
      <c r="H2" s="46"/>
      <c r="I2" s="46"/>
    </row>
    <row r="3" spans="1:14" ht="21.75" customHeight="1" x14ac:dyDescent="0.25">
      <c r="A3" s="231" t="s">
        <v>106</v>
      </c>
      <c r="B3" s="232"/>
      <c r="C3" s="232"/>
      <c r="D3" s="232"/>
      <c r="E3" s="232"/>
      <c r="F3" s="232"/>
      <c r="G3" s="232"/>
      <c r="H3" s="232"/>
      <c r="I3" s="232"/>
    </row>
    <row r="4" spans="1:14" ht="27.75" customHeight="1" x14ac:dyDescent="0.25">
      <c r="A4" s="54" t="s">
        <v>2</v>
      </c>
    </row>
    <row r="5" spans="1:14" ht="22.5" customHeight="1" x14ac:dyDescent="0.25">
      <c r="A5" s="229" t="s">
        <v>107</v>
      </c>
      <c r="B5" s="229"/>
      <c r="C5" s="229"/>
      <c r="D5" s="229"/>
      <c r="E5" s="229"/>
      <c r="F5" s="229"/>
      <c r="G5" s="229"/>
      <c r="H5" s="229"/>
      <c r="I5" s="229"/>
    </row>
    <row r="6" spans="1:14" ht="21.75" customHeight="1" x14ac:dyDescent="0.25">
      <c r="A6" s="54" t="s">
        <v>76</v>
      </c>
      <c r="B6" s="52"/>
      <c r="C6" s="46"/>
      <c r="D6" s="46"/>
      <c r="E6" s="46"/>
      <c r="F6" s="46"/>
      <c r="G6" s="46"/>
      <c r="H6" s="46"/>
      <c r="I6" s="46"/>
    </row>
    <row r="7" spans="1:14" ht="46.5" customHeight="1" x14ac:dyDescent="0.25">
      <c r="A7" s="229" t="s">
        <v>77</v>
      </c>
      <c r="B7" s="229"/>
      <c r="C7" s="229"/>
      <c r="D7" s="229"/>
      <c r="E7" s="229"/>
      <c r="F7" s="229"/>
      <c r="G7" s="229"/>
      <c r="H7" s="229"/>
      <c r="I7" s="70"/>
    </row>
    <row r="8" spans="1:14" ht="18" customHeight="1" x14ac:dyDescent="0.25">
      <c r="A8" s="46"/>
      <c r="B8" s="52"/>
      <c r="C8" s="46"/>
      <c r="D8" s="46"/>
      <c r="E8" s="46"/>
      <c r="F8" s="46"/>
      <c r="G8" s="46"/>
      <c r="H8" s="46"/>
      <c r="I8" s="46"/>
    </row>
    <row r="9" spans="1:14" ht="69" customHeight="1" x14ac:dyDescent="0.25">
      <c r="A9" s="55" t="s">
        <v>6</v>
      </c>
      <c r="B9" s="55" t="s">
        <v>7</v>
      </c>
      <c r="C9" s="55" t="s">
        <v>8</v>
      </c>
      <c r="D9" s="55" t="s">
        <v>9</v>
      </c>
      <c r="E9" s="82" t="s">
        <v>110</v>
      </c>
      <c r="F9" s="82" t="s">
        <v>111</v>
      </c>
      <c r="G9" s="82" t="s">
        <v>112</v>
      </c>
      <c r="H9" s="81" t="s">
        <v>134</v>
      </c>
      <c r="I9" s="57"/>
    </row>
    <row r="10" spans="1:14" s="62" customFormat="1" ht="45" customHeight="1" x14ac:dyDescent="0.25">
      <c r="A10" s="55">
        <v>1</v>
      </c>
      <c r="B10" s="82" t="s">
        <v>106</v>
      </c>
      <c r="C10" s="55" t="s">
        <v>52</v>
      </c>
      <c r="D10" s="55">
        <v>1</v>
      </c>
      <c r="E10" s="83">
        <v>117100</v>
      </c>
      <c r="F10" s="83">
        <v>116200</v>
      </c>
      <c r="G10" s="83">
        <v>85000</v>
      </c>
      <c r="H10" s="84">
        <v>60000</v>
      </c>
      <c r="I10" s="61"/>
      <c r="L10" s="63"/>
      <c r="N10" s="64"/>
    </row>
    <row r="11" spans="1:14" ht="27.75" customHeight="1" x14ac:dyDescent="0.25">
      <c r="A11" s="233" t="s">
        <v>16</v>
      </c>
      <c r="B11" s="234"/>
      <c r="C11" s="233"/>
      <c r="D11" s="233"/>
      <c r="E11" s="83">
        <f>E10*D10</f>
        <v>117100</v>
      </c>
      <c r="F11" s="83">
        <f>F10*D10</f>
        <v>116200</v>
      </c>
      <c r="G11" s="83">
        <v>85000</v>
      </c>
      <c r="H11" s="84">
        <f>H10*D10</f>
        <v>60000</v>
      </c>
      <c r="I11" s="61"/>
    </row>
    <row r="12" spans="1:14" ht="26.25" customHeight="1" x14ac:dyDescent="0.25">
      <c r="A12" s="235" t="s">
        <v>135</v>
      </c>
      <c r="B12" s="235"/>
      <c r="C12" s="235"/>
      <c r="D12" s="235"/>
      <c r="E12" s="235"/>
      <c r="F12" s="235"/>
      <c r="G12" s="235"/>
      <c r="H12" s="235"/>
      <c r="I12" s="236"/>
    </row>
    <row r="13" spans="1:14" ht="25.5" customHeight="1" x14ac:dyDescent="0.25">
      <c r="A13" s="228" t="s">
        <v>109</v>
      </c>
      <c r="B13" s="228"/>
      <c r="C13" s="228"/>
      <c r="D13" s="228"/>
      <c r="E13" s="228"/>
      <c r="F13" s="228"/>
      <c r="G13" s="228"/>
      <c r="H13" s="228"/>
      <c r="I13" s="228"/>
    </row>
    <row r="14" spans="1:14" ht="18.75" x14ac:dyDescent="0.3">
      <c r="B14" s="80" t="s">
        <v>18</v>
      </c>
      <c r="C14" s="46"/>
      <c r="D14" s="46"/>
      <c r="E14" s="46"/>
      <c r="F14" s="46"/>
      <c r="G14" s="46"/>
      <c r="H14" s="46"/>
    </row>
    <row r="15" spans="1:14" ht="37.5" x14ac:dyDescent="0.3">
      <c r="B15" s="78" t="s">
        <v>79</v>
      </c>
      <c r="C15" s="24"/>
      <c r="D15" s="46"/>
      <c r="E15" s="46"/>
      <c r="F15" s="46"/>
      <c r="G15" s="46"/>
      <c r="H15" s="46"/>
    </row>
    <row r="16" spans="1:14" ht="19.5" customHeight="1" x14ac:dyDescent="0.3">
      <c r="B16" s="79" t="s">
        <v>108</v>
      </c>
      <c r="C16" s="24"/>
      <c r="D16" s="46"/>
      <c r="E16" s="46"/>
      <c r="F16" s="46"/>
      <c r="G16" s="46"/>
      <c r="H16" s="46"/>
    </row>
    <row r="17" spans="1:8" ht="18.75" x14ac:dyDescent="0.3">
      <c r="B17" s="72"/>
      <c r="C17" s="24"/>
      <c r="D17" s="46"/>
      <c r="E17" s="46"/>
      <c r="F17" s="46"/>
      <c r="G17" s="46"/>
      <c r="H17" s="46"/>
    </row>
    <row r="18" spans="1:8" ht="37.5" x14ac:dyDescent="0.3">
      <c r="B18" s="21" t="s">
        <v>90</v>
      </c>
      <c r="C18" s="24"/>
      <c r="D18" s="46"/>
      <c r="E18" s="46"/>
      <c r="F18" s="46"/>
      <c r="G18" s="46"/>
      <c r="H18" s="46"/>
    </row>
    <row r="19" spans="1:8" ht="18.75" x14ac:dyDescent="0.3">
      <c r="B19" s="23" t="s">
        <v>22</v>
      </c>
      <c r="C19" s="24"/>
      <c r="D19" s="46"/>
      <c r="E19" s="46"/>
      <c r="F19" s="46"/>
      <c r="G19" s="46"/>
      <c r="H19" s="46"/>
    </row>
    <row r="20" spans="1:8" ht="18.75" x14ac:dyDescent="0.3">
      <c r="B20" s="72"/>
      <c r="C20" s="24"/>
      <c r="D20" s="46"/>
      <c r="E20" s="46"/>
      <c r="F20" s="46"/>
      <c r="G20" s="46"/>
    </row>
    <row r="21" spans="1:8" ht="18.75" x14ac:dyDescent="0.3">
      <c r="A21" s="2"/>
      <c r="B21" s="68" t="s">
        <v>35</v>
      </c>
      <c r="C21" s="24"/>
      <c r="D21" s="46"/>
      <c r="E21" s="46"/>
      <c r="F21" s="46"/>
      <c r="G21" s="46"/>
    </row>
    <row r="22" spans="1:8" ht="56.25" x14ac:dyDescent="0.3">
      <c r="B22" s="21" t="s">
        <v>136</v>
      </c>
      <c r="C22" s="24"/>
    </row>
    <row r="23" spans="1:8" ht="18.75" x14ac:dyDescent="0.3">
      <c r="B23" s="69" t="s">
        <v>137</v>
      </c>
      <c r="C23" s="24"/>
    </row>
    <row r="24" spans="1:8" ht="21.75" customHeight="1" x14ac:dyDescent="0.3">
      <c r="B24" s="72"/>
      <c r="C24" s="24"/>
    </row>
    <row r="25" spans="1:8" ht="19.5" customHeight="1" x14ac:dyDescent="0.25">
      <c r="B25" s="212" t="s">
        <v>25</v>
      </c>
      <c r="C25" s="213"/>
      <c r="H25" s="74" t="s">
        <v>24</v>
      </c>
    </row>
    <row r="26" spans="1:8" ht="15.75" customHeight="1" x14ac:dyDescent="0.25">
      <c r="B26" s="213"/>
      <c r="C26" s="213"/>
      <c r="H26" s="71">
        <f ca="1">TODAY()</f>
        <v>46188</v>
      </c>
    </row>
    <row r="27" spans="1:8" ht="21" customHeight="1" x14ac:dyDescent="0.3">
      <c r="B27" s="69" t="s">
        <v>91</v>
      </c>
      <c r="C27" s="24"/>
      <c r="H27" s="67" t="s">
        <v>80</v>
      </c>
    </row>
    <row r="34" spans="3:3" x14ac:dyDescent="0.25">
      <c r="C34" s="53"/>
    </row>
  </sheetData>
  <mergeCells count="8">
    <mergeCell ref="A13:I13"/>
    <mergeCell ref="B25:C26"/>
    <mergeCell ref="A1:I1"/>
    <mergeCell ref="A3:I3"/>
    <mergeCell ref="A5:I5"/>
    <mergeCell ref="A7:H7"/>
    <mergeCell ref="A11:D11"/>
    <mergeCell ref="A12:I12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  <colBreaks count="1" manualBreakCount="1">
    <brk id="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34"/>
  <sheetViews>
    <sheetView zoomScale="80" zoomScaleNormal="80" workbookViewId="0">
      <selection activeCell="G13" sqref="G13"/>
    </sheetView>
  </sheetViews>
  <sheetFormatPr defaultRowHeight="15.75" x14ac:dyDescent="0.25"/>
  <cols>
    <col min="1" max="1" width="5.7109375" style="1" customWidth="1"/>
    <col min="2" max="2" width="64.85546875" style="53" customWidth="1"/>
    <col min="3" max="3" width="9.42578125" style="1" customWidth="1"/>
    <col min="4" max="4" width="10.5703125" style="1" customWidth="1"/>
    <col min="5" max="7" width="40.42578125" style="1" customWidth="1"/>
    <col min="8" max="8" width="30.140625" style="1" customWidth="1"/>
    <col min="9" max="15" width="9.140625" style="1"/>
    <col min="16" max="16" width="9.5703125" style="1" bestFit="1" customWidth="1"/>
    <col min="17" max="193" width="9.140625" style="1"/>
    <col min="194" max="194" width="3.85546875" style="1" customWidth="1"/>
    <col min="195" max="195" width="19.85546875" style="1" customWidth="1"/>
    <col min="196" max="196" width="6.5703125" style="1" customWidth="1"/>
    <col min="197" max="197" width="7.5703125" style="1" bestFit="1" customWidth="1"/>
    <col min="198" max="202" width="13.28515625" style="1" customWidth="1"/>
    <col min="203" max="203" width="14.5703125" style="1" customWidth="1"/>
    <col min="204" max="204" width="14.85546875" style="1" customWidth="1"/>
    <col min="205" max="205" width="13.7109375" style="1" bestFit="1" customWidth="1"/>
    <col min="206" max="206" width="15.7109375" style="1" bestFit="1" customWidth="1"/>
    <col min="207" max="207" width="10.5703125" style="1" customWidth="1"/>
    <col min="208" max="208" width="8" style="1" customWidth="1"/>
    <col min="209" max="445" width="9.140625" style="1"/>
    <col min="446" max="446" width="3.85546875" style="1" customWidth="1"/>
    <col min="447" max="447" width="19.85546875" style="1" customWidth="1"/>
    <col min="448" max="448" width="6.5703125" style="1" customWidth="1"/>
    <col min="449" max="449" width="7.5703125" style="1" bestFit="1" customWidth="1"/>
    <col min="450" max="454" width="13.28515625" style="1" customWidth="1"/>
    <col min="455" max="455" width="14.5703125" style="1" customWidth="1"/>
    <col min="456" max="456" width="14.85546875" style="1" customWidth="1"/>
    <col min="457" max="457" width="13.7109375" style="1" bestFit="1" customWidth="1"/>
    <col min="458" max="458" width="15.7109375" style="1" bestFit="1" customWidth="1"/>
    <col min="459" max="459" width="10.5703125" style="1" customWidth="1"/>
    <col min="460" max="460" width="8" style="1" customWidth="1"/>
    <col min="461" max="701" width="9.140625" style="1"/>
    <col min="702" max="702" width="3.85546875" style="1" customWidth="1"/>
    <col min="703" max="703" width="19.85546875" style="1" customWidth="1"/>
    <col min="704" max="704" width="6.5703125" style="1" customWidth="1"/>
    <col min="705" max="705" width="7.5703125" style="1" bestFit="1" customWidth="1"/>
    <col min="706" max="710" width="13.28515625" style="1" customWidth="1"/>
    <col min="711" max="711" width="14.5703125" style="1" customWidth="1"/>
    <col min="712" max="712" width="14.85546875" style="1" customWidth="1"/>
    <col min="713" max="713" width="13.7109375" style="1" bestFit="1" customWidth="1"/>
    <col min="714" max="714" width="15.7109375" style="1" bestFit="1" customWidth="1"/>
    <col min="715" max="715" width="10.5703125" style="1" customWidth="1"/>
    <col min="716" max="716" width="8" style="1" customWidth="1"/>
    <col min="717" max="957" width="9.140625" style="1"/>
    <col min="958" max="958" width="3.85546875" style="1" customWidth="1"/>
    <col min="959" max="959" width="19.85546875" style="1" customWidth="1"/>
    <col min="960" max="960" width="6.5703125" style="1" customWidth="1"/>
    <col min="961" max="961" width="7.5703125" style="1" bestFit="1" customWidth="1"/>
    <col min="962" max="966" width="13.28515625" style="1" customWidth="1"/>
    <col min="967" max="967" width="14.5703125" style="1" customWidth="1"/>
    <col min="968" max="968" width="14.85546875" style="1" customWidth="1"/>
    <col min="969" max="969" width="13.7109375" style="1" bestFit="1" customWidth="1"/>
    <col min="970" max="970" width="15.7109375" style="1" bestFit="1" customWidth="1"/>
    <col min="971" max="971" width="10.5703125" style="1" customWidth="1"/>
    <col min="972" max="972" width="8" style="1" customWidth="1"/>
    <col min="973" max="1213" width="9.140625" style="1"/>
    <col min="1214" max="1214" width="3.85546875" style="1" customWidth="1"/>
    <col min="1215" max="1215" width="19.85546875" style="1" customWidth="1"/>
    <col min="1216" max="1216" width="6.5703125" style="1" customWidth="1"/>
    <col min="1217" max="1217" width="7.5703125" style="1" bestFit="1" customWidth="1"/>
    <col min="1218" max="1222" width="13.28515625" style="1" customWidth="1"/>
    <col min="1223" max="1223" width="14.5703125" style="1" customWidth="1"/>
    <col min="1224" max="1224" width="14.85546875" style="1" customWidth="1"/>
    <col min="1225" max="1225" width="13.7109375" style="1" bestFit="1" customWidth="1"/>
    <col min="1226" max="1226" width="15.7109375" style="1" bestFit="1" customWidth="1"/>
    <col min="1227" max="1227" width="10.5703125" style="1" customWidth="1"/>
    <col min="1228" max="1228" width="8" style="1" customWidth="1"/>
    <col min="1229" max="1469" width="9.140625" style="1"/>
    <col min="1470" max="1470" width="3.85546875" style="1" customWidth="1"/>
    <col min="1471" max="1471" width="19.85546875" style="1" customWidth="1"/>
    <col min="1472" max="1472" width="6.5703125" style="1" customWidth="1"/>
    <col min="1473" max="1473" width="7.5703125" style="1" bestFit="1" customWidth="1"/>
    <col min="1474" max="1478" width="13.28515625" style="1" customWidth="1"/>
    <col min="1479" max="1479" width="14.5703125" style="1" customWidth="1"/>
    <col min="1480" max="1480" width="14.85546875" style="1" customWidth="1"/>
    <col min="1481" max="1481" width="13.7109375" style="1" bestFit="1" customWidth="1"/>
    <col min="1482" max="1482" width="15.7109375" style="1" bestFit="1" customWidth="1"/>
    <col min="1483" max="1483" width="10.5703125" style="1" customWidth="1"/>
    <col min="1484" max="1484" width="8" style="1" customWidth="1"/>
    <col min="1485" max="1725" width="9.140625" style="1"/>
    <col min="1726" max="1726" width="3.85546875" style="1" customWidth="1"/>
    <col min="1727" max="1727" width="19.85546875" style="1" customWidth="1"/>
    <col min="1728" max="1728" width="6.5703125" style="1" customWidth="1"/>
    <col min="1729" max="1729" width="7.5703125" style="1" bestFit="1" customWidth="1"/>
    <col min="1730" max="1734" width="13.28515625" style="1" customWidth="1"/>
    <col min="1735" max="1735" width="14.5703125" style="1" customWidth="1"/>
    <col min="1736" max="1736" width="14.85546875" style="1" customWidth="1"/>
    <col min="1737" max="1737" width="13.7109375" style="1" bestFit="1" customWidth="1"/>
    <col min="1738" max="1738" width="15.7109375" style="1" bestFit="1" customWidth="1"/>
    <col min="1739" max="1739" width="10.5703125" style="1" customWidth="1"/>
    <col min="1740" max="1740" width="8" style="1" customWidth="1"/>
    <col min="1741" max="1981" width="9.140625" style="1"/>
    <col min="1982" max="1982" width="3.85546875" style="1" customWidth="1"/>
    <col min="1983" max="1983" width="19.85546875" style="1" customWidth="1"/>
    <col min="1984" max="1984" width="6.5703125" style="1" customWidth="1"/>
    <col min="1985" max="1985" width="7.5703125" style="1" bestFit="1" customWidth="1"/>
    <col min="1986" max="1990" width="13.28515625" style="1" customWidth="1"/>
    <col min="1991" max="1991" width="14.5703125" style="1" customWidth="1"/>
    <col min="1992" max="1992" width="14.85546875" style="1" customWidth="1"/>
    <col min="1993" max="1993" width="13.7109375" style="1" bestFit="1" customWidth="1"/>
    <col min="1994" max="1994" width="15.7109375" style="1" bestFit="1" customWidth="1"/>
    <col min="1995" max="1995" width="10.5703125" style="1" customWidth="1"/>
    <col min="1996" max="1996" width="8" style="1" customWidth="1"/>
    <col min="1997" max="2237" width="9.140625" style="1"/>
    <col min="2238" max="2238" width="3.85546875" style="1" customWidth="1"/>
    <col min="2239" max="2239" width="19.85546875" style="1" customWidth="1"/>
    <col min="2240" max="2240" width="6.5703125" style="1" customWidth="1"/>
    <col min="2241" max="2241" width="7.5703125" style="1" bestFit="1" customWidth="1"/>
    <col min="2242" max="2246" width="13.28515625" style="1" customWidth="1"/>
    <col min="2247" max="2247" width="14.5703125" style="1" customWidth="1"/>
    <col min="2248" max="2248" width="14.85546875" style="1" customWidth="1"/>
    <col min="2249" max="2249" width="13.7109375" style="1" bestFit="1" customWidth="1"/>
    <col min="2250" max="2250" width="15.7109375" style="1" bestFit="1" customWidth="1"/>
    <col min="2251" max="2251" width="10.5703125" style="1" customWidth="1"/>
    <col min="2252" max="2252" width="8" style="1" customWidth="1"/>
    <col min="2253" max="2493" width="9.140625" style="1"/>
    <col min="2494" max="2494" width="3.85546875" style="1" customWidth="1"/>
    <col min="2495" max="2495" width="19.85546875" style="1" customWidth="1"/>
    <col min="2496" max="2496" width="6.5703125" style="1" customWidth="1"/>
    <col min="2497" max="2497" width="7.5703125" style="1" bestFit="1" customWidth="1"/>
    <col min="2498" max="2502" width="13.28515625" style="1" customWidth="1"/>
    <col min="2503" max="2503" width="14.5703125" style="1" customWidth="1"/>
    <col min="2504" max="2504" width="14.85546875" style="1" customWidth="1"/>
    <col min="2505" max="2505" width="13.7109375" style="1" bestFit="1" customWidth="1"/>
    <col min="2506" max="2506" width="15.7109375" style="1" bestFit="1" customWidth="1"/>
    <col min="2507" max="2507" width="10.5703125" style="1" customWidth="1"/>
    <col min="2508" max="2508" width="8" style="1" customWidth="1"/>
    <col min="2509" max="2749" width="9.140625" style="1"/>
    <col min="2750" max="2750" width="3.85546875" style="1" customWidth="1"/>
    <col min="2751" max="2751" width="19.85546875" style="1" customWidth="1"/>
    <col min="2752" max="2752" width="6.5703125" style="1" customWidth="1"/>
    <col min="2753" max="2753" width="7.5703125" style="1" bestFit="1" customWidth="1"/>
    <col min="2754" max="2758" width="13.28515625" style="1" customWidth="1"/>
    <col min="2759" max="2759" width="14.5703125" style="1" customWidth="1"/>
    <col min="2760" max="2760" width="14.85546875" style="1" customWidth="1"/>
    <col min="2761" max="2761" width="13.7109375" style="1" bestFit="1" customWidth="1"/>
    <col min="2762" max="2762" width="15.7109375" style="1" bestFit="1" customWidth="1"/>
    <col min="2763" max="2763" width="10.5703125" style="1" customWidth="1"/>
    <col min="2764" max="2764" width="8" style="1" customWidth="1"/>
    <col min="2765" max="3005" width="9.140625" style="1"/>
    <col min="3006" max="3006" width="3.85546875" style="1" customWidth="1"/>
    <col min="3007" max="3007" width="19.85546875" style="1" customWidth="1"/>
    <col min="3008" max="3008" width="6.5703125" style="1" customWidth="1"/>
    <col min="3009" max="3009" width="7.5703125" style="1" bestFit="1" customWidth="1"/>
    <col min="3010" max="3014" width="13.28515625" style="1" customWidth="1"/>
    <col min="3015" max="3015" width="14.5703125" style="1" customWidth="1"/>
    <col min="3016" max="3016" width="14.85546875" style="1" customWidth="1"/>
    <col min="3017" max="3017" width="13.7109375" style="1" bestFit="1" customWidth="1"/>
    <col min="3018" max="3018" width="15.7109375" style="1" bestFit="1" customWidth="1"/>
    <col min="3019" max="3019" width="10.5703125" style="1" customWidth="1"/>
    <col min="3020" max="3020" width="8" style="1" customWidth="1"/>
    <col min="3021" max="3261" width="9.140625" style="1"/>
    <col min="3262" max="3262" width="3.85546875" style="1" customWidth="1"/>
    <col min="3263" max="3263" width="19.85546875" style="1" customWidth="1"/>
    <col min="3264" max="3264" width="6.5703125" style="1" customWidth="1"/>
    <col min="3265" max="3265" width="7.5703125" style="1" bestFit="1" customWidth="1"/>
    <col min="3266" max="3270" width="13.28515625" style="1" customWidth="1"/>
    <col min="3271" max="3271" width="14.5703125" style="1" customWidth="1"/>
    <col min="3272" max="3272" width="14.85546875" style="1" customWidth="1"/>
    <col min="3273" max="3273" width="13.7109375" style="1" bestFit="1" customWidth="1"/>
    <col min="3274" max="3274" width="15.7109375" style="1" bestFit="1" customWidth="1"/>
    <col min="3275" max="3275" width="10.5703125" style="1" customWidth="1"/>
    <col min="3276" max="3276" width="8" style="1" customWidth="1"/>
    <col min="3277" max="3517" width="9.140625" style="1"/>
    <col min="3518" max="3518" width="3.85546875" style="1" customWidth="1"/>
    <col min="3519" max="3519" width="19.85546875" style="1" customWidth="1"/>
    <col min="3520" max="3520" width="6.5703125" style="1" customWidth="1"/>
    <col min="3521" max="3521" width="7.5703125" style="1" bestFit="1" customWidth="1"/>
    <col min="3522" max="3526" width="13.28515625" style="1" customWidth="1"/>
    <col min="3527" max="3527" width="14.5703125" style="1" customWidth="1"/>
    <col min="3528" max="3528" width="14.85546875" style="1" customWidth="1"/>
    <col min="3529" max="3529" width="13.7109375" style="1" bestFit="1" customWidth="1"/>
    <col min="3530" max="3530" width="15.7109375" style="1" bestFit="1" customWidth="1"/>
    <col min="3531" max="3531" width="10.5703125" style="1" customWidth="1"/>
    <col min="3532" max="3532" width="8" style="1" customWidth="1"/>
    <col min="3533" max="3773" width="9.140625" style="1"/>
    <col min="3774" max="3774" width="3.85546875" style="1" customWidth="1"/>
    <col min="3775" max="3775" width="19.85546875" style="1" customWidth="1"/>
    <col min="3776" max="3776" width="6.5703125" style="1" customWidth="1"/>
    <col min="3777" max="3777" width="7.5703125" style="1" bestFit="1" customWidth="1"/>
    <col min="3778" max="3782" width="13.28515625" style="1" customWidth="1"/>
    <col min="3783" max="3783" width="14.5703125" style="1" customWidth="1"/>
    <col min="3784" max="3784" width="14.85546875" style="1" customWidth="1"/>
    <col min="3785" max="3785" width="13.7109375" style="1" bestFit="1" customWidth="1"/>
    <col min="3786" max="3786" width="15.7109375" style="1" bestFit="1" customWidth="1"/>
    <col min="3787" max="3787" width="10.5703125" style="1" customWidth="1"/>
    <col min="3788" max="3788" width="8" style="1" customWidth="1"/>
    <col min="3789" max="4029" width="9.140625" style="1"/>
    <col min="4030" max="4030" width="3.85546875" style="1" customWidth="1"/>
    <col min="4031" max="4031" width="19.85546875" style="1" customWidth="1"/>
    <col min="4032" max="4032" width="6.5703125" style="1" customWidth="1"/>
    <col min="4033" max="4033" width="7.5703125" style="1" bestFit="1" customWidth="1"/>
    <col min="4034" max="4038" width="13.28515625" style="1" customWidth="1"/>
    <col min="4039" max="4039" width="14.5703125" style="1" customWidth="1"/>
    <col min="4040" max="4040" width="14.85546875" style="1" customWidth="1"/>
    <col min="4041" max="4041" width="13.7109375" style="1" bestFit="1" customWidth="1"/>
    <col min="4042" max="4042" width="15.7109375" style="1" bestFit="1" customWidth="1"/>
    <col min="4043" max="4043" width="10.5703125" style="1" customWidth="1"/>
    <col min="4044" max="4044" width="8" style="1" customWidth="1"/>
    <col min="4045" max="4285" width="9.140625" style="1"/>
    <col min="4286" max="4286" width="3.85546875" style="1" customWidth="1"/>
    <col min="4287" max="4287" width="19.85546875" style="1" customWidth="1"/>
    <col min="4288" max="4288" width="6.5703125" style="1" customWidth="1"/>
    <col min="4289" max="4289" width="7.5703125" style="1" bestFit="1" customWidth="1"/>
    <col min="4290" max="4294" width="13.28515625" style="1" customWidth="1"/>
    <col min="4295" max="4295" width="14.5703125" style="1" customWidth="1"/>
    <col min="4296" max="4296" width="14.85546875" style="1" customWidth="1"/>
    <col min="4297" max="4297" width="13.7109375" style="1" bestFit="1" customWidth="1"/>
    <col min="4298" max="4298" width="15.7109375" style="1" bestFit="1" customWidth="1"/>
    <col min="4299" max="4299" width="10.5703125" style="1" customWidth="1"/>
    <col min="4300" max="4300" width="8" style="1" customWidth="1"/>
    <col min="4301" max="4541" width="9.140625" style="1"/>
    <col min="4542" max="4542" width="3.85546875" style="1" customWidth="1"/>
    <col min="4543" max="4543" width="19.85546875" style="1" customWidth="1"/>
    <col min="4544" max="4544" width="6.5703125" style="1" customWidth="1"/>
    <col min="4545" max="4545" width="7.5703125" style="1" bestFit="1" customWidth="1"/>
    <col min="4546" max="4550" width="13.28515625" style="1" customWidth="1"/>
    <col min="4551" max="4551" width="14.5703125" style="1" customWidth="1"/>
    <col min="4552" max="4552" width="14.85546875" style="1" customWidth="1"/>
    <col min="4553" max="4553" width="13.7109375" style="1" bestFit="1" customWidth="1"/>
    <col min="4554" max="4554" width="15.7109375" style="1" bestFit="1" customWidth="1"/>
    <col min="4555" max="4555" width="10.5703125" style="1" customWidth="1"/>
    <col min="4556" max="4556" width="8" style="1" customWidth="1"/>
    <col min="4557" max="4797" width="9.140625" style="1"/>
    <col min="4798" max="4798" width="3.85546875" style="1" customWidth="1"/>
    <col min="4799" max="4799" width="19.85546875" style="1" customWidth="1"/>
    <col min="4800" max="4800" width="6.5703125" style="1" customWidth="1"/>
    <col min="4801" max="4801" width="7.5703125" style="1" bestFit="1" customWidth="1"/>
    <col min="4802" max="4806" width="13.28515625" style="1" customWidth="1"/>
    <col min="4807" max="4807" width="14.5703125" style="1" customWidth="1"/>
    <col min="4808" max="4808" width="14.85546875" style="1" customWidth="1"/>
    <col min="4809" max="4809" width="13.7109375" style="1" bestFit="1" customWidth="1"/>
    <col min="4810" max="4810" width="15.7109375" style="1" bestFit="1" customWidth="1"/>
    <col min="4811" max="4811" width="10.5703125" style="1" customWidth="1"/>
    <col min="4812" max="4812" width="8" style="1" customWidth="1"/>
    <col min="4813" max="5053" width="9.140625" style="1"/>
    <col min="5054" max="5054" width="3.85546875" style="1" customWidth="1"/>
    <col min="5055" max="5055" width="19.85546875" style="1" customWidth="1"/>
    <col min="5056" max="5056" width="6.5703125" style="1" customWidth="1"/>
    <col min="5057" max="5057" width="7.5703125" style="1" bestFit="1" customWidth="1"/>
    <col min="5058" max="5062" width="13.28515625" style="1" customWidth="1"/>
    <col min="5063" max="5063" width="14.5703125" style="1" customWidth="1"/>
    <col min="5064" max="5064" width="14.85546875" style="1" customWidth="1"/>
    <col min="5065" max="5065" width="13.7109375" style="1" bestFit="1" customWidth="1"/>
    <col min="5066" max="5066" width="15.7109375" style="1" bestFit="1" customWidth="1"/>
    <col min="5067" max="5067" width="10.5703125" style="1" customWidth="1"/>
    <col min="5068" max="5068" width="8" style="1" customWidth="1"/>
    <col min="5069" max="5309" width="9.140625" style="1"/>
    <col min="5310" max="5310" width="3.85546875" style="1" customWidth="1"/>
    <col min="5311" max="5311" width="19.85546875" style="1" customWidth="1"/>
    <col min="5312" max="5312" width="6.5703125" style="1" customWidth="1"/>
    <col min="5313" max="5313" width="7.5703125" style="1" bestFit="1" customWidth="1"/>
    <col min="5314" max="5318" width="13.28515625" style="1" customWidth="1"/>
    <col min="5319" max="5319" width="14.5703125" style="1" customWidth="1"/>
    <col min="5320" max="5320" width="14.85546875" style="1" customWidth="1"/>
    <col min="5321" max="5321" width="13.7109375" style="1" bestFit="1" customWidth="1"/>
    <col min="5322" max="5322" width="15.7109375" style="1" bestFit="1" customWidth="1"/>
    <col min="5323" max="5323" width="10.5703125" style="1" customWidth="1"/>
    <col min="5324" max="5324" width="8" style="1" customWidth="1"/>
    <col min="5325" max="5565" width="9.140625" style="1"/>
    <col min="5566" max="5566" width="3.85546875" style="1" customWidth="1"/>
    <col min="5567" max="5567" width="19.85546875" style="1" customWidth="1"/>
    <col min="5568" max="5568" width="6.5703125" style="1" customWidth="1"/>
    <col min="5569" max="5569" width="7.5703125" style="1" bestFit="1" customWidth="1"/>
    <col min="5570" max="5574" width="13.28515625" style="1" customWidth="1"/>
    <col min="5575" max="5575" width="14.5703125" style="1" customWidth="1"/>
    <col min="5576" max="5576" width="14.85546875" style="1" customWidth="1"/>
    <col min="5577" max="5577" width="13.7109375" style="1" bestFit="1" customWidth="1"/>
    <col min="5578" max="5578" width="15.7109375" style="1" bestFit="1" customWidth="1"/>
    <col min="5579" max="5579" width="10.5703125" style="1" customWidth="1"/>
    <col min="5580" max="5580" width="8" style="1" customWidth="1"/>
    <col min="5581" max="5821" width="9.140625" style="1"/>
    <col min="5822" max="5822" width="3.85546875" style="1" customWidth="1"/>
    <col min="5823" max="5823" width="19.85546875" style="1" customWidth="1"/>
    <col min="5824" max="5824" width="6.5703125" style="1" customWidth="1"/>
    <col min="5825" max="5825" width="7.5703125" style="1" bestFit="1" customWidth="1"/>
    <col min="5826" max="5830" width="13.28515625" style="1" customWidth="1"/>
    <col min="5831" max="5831" width="14.5703125" style="1" customWidth="1"/>
    <col min="5832" max="5832" width="14.85546875" style="1" customWidth="1"/>
    <col min="5833" max="5833" width="13.7109375" style="1" bestFit="1" customWidth="1"/>
    <col min="5834" max="5834" width="15.7109375" style="1" bestFit="1" customWidth="1"/>
    <col min="5835" max="5835" width="10.5703125" style="1" customWidth="1"/>
    <col min="5836" max="5836" width="8" style="1" customWidth="1"/>
    <col min="5837" max="6077" width="9.140625" style="1"/>
    <col min="6078" max="6078" width="3.85546875" style="1" customWidth="1"/>
    <col min="6079" max="6079" width="19.85546875" style="1" customWidth="1"/>
    <col min="6080" max="6080" width="6.5703125" style="1" customWidth="1"/>
    <col min="6081" max="6081" width="7.5703125" style="1" bestFit="1" customWidth="1"/>
    <col min="6082" max="6086" width="13.28515625" style="1" customWidth="1"/>
    <col min="6087" max="6087" width="14.5703125" style="1" customWidth="1"/>
    <col min="6088" max="6088" width="14.85546875" style="1" customWidth="1"/>
    <col min="6089" max="6089" width="13.7109375" style="1" bestFit="1" customWidth="1"/>
    <col min="6090" max="6090" width="15.7109375" style="1" bestFit="1" customWidth="1"/>
    <col min="6091" max="6091" width="10.5703125" style="1" customWidth="1"/>
    <col min="6092" max="6092" width="8" style="1" customWidth="1"/>
    <col min="6093" max="6333" width="9.140625" style="1"/>
    <col min="6334" max="6334" width="3.85546875" style="1" customWidth="1"/>
    <col min="6335" max="6335" width="19.85546875" style="1" customWidth="1"/>
    <col min="6336" max="6336" width="6.5703125" style="1" customWidth="1"/>
    <col min="6337" max="6337" width="7.5703125" style="1" bestFit="1" customWidth="1"/>
    <col min="6338" max="6342" width="13.28515625" style="1" customWidth="1"/>
    <col min="6343" max="6343" width="14.5703125" style="1" customWidth="1"/>
    <col min="6344" max="6344" width="14.85546875" style="1" customWidth="1"/>
    <col min="6345" max="6345" width="13.7109375" style="1" bestFit="1" customWidth="1"/>
    <col min="6346" max="6346" width="15.7109375" style="1" bestFit="1" customWidth="1"/>
    <col min="6347" max="6347" width="10.5703125" style="1" customWidth="1"/>
    <col min="6348" max="6348" width="8" style="1" customWidth="1"/>
    <col min="6349" max="6589" width="9.140625" style="1"/>
    <col min="6590" max="6590" width="3.85546875" style="1" customWidth="1"/>
    <col min="6591" max="6591" width="19.85546875" style="1" customWidth="1"/>
    <col min="6592" max="6592" width="6.5703125" style="1" customWidth="1"/>
    <col min="6593" max="6593" width="7.5703125" style="1" bestFit="1" customWidth="1"/>
    <col min="6594" max="6598" width="13.28515625" style="1" customWidth="1"/>
    <col min="6599" max="6599" width="14.5703125" style="1" customWidth="1"/>
    <col min="6600" max="6600" width="14.85546875" style="1" customWidth="1"/>
    <col min="6601" max="6601" width="13.7109375" style="1" bestFit="1" customWidth="1"/>
    <col min="6602" max="6602" width="15.7109375" style="1" bestFit="1" customWidth="1"/>
    <col min="6603" max="6603" width="10.5703125" style="1" customWidth="1"/>
    <col min="6604" max="6604" width="8" style="1" customWidth="1"/>
    <col min="6605" max="6845" width="9.140625" style="1"/>
    <col min="6846" max="6846" width="3.85546875" style="1" customWidth="1"/>
    <col min="6847" max="6847" width="19.85546875" style="1" customWidth="1"/>
    <col min="6848" max="6848" width="6.5703125" style="1" customWidth="1"/>
    <col min="6849" max="6849" width="7.5703125" style="1" bestFit="1" customWidth="1"/>
    <col min="6850" max="6854" width="13.28515625" style="1" customWidth="1"/>
    <col min="6855" max="6855" width="14.5703125" style="1" customWidth="1"/>
    <col min="6856" max="6856" width="14.85546875" style="1" customWidth="1"/>
    <col min="6857" max="6857" width="13.7109375" style="1" bestFit="1" customWidth="1"/>
    <col min="6858" max="6858" width="15.7109375" style="1" bestFit="1" customWidth="1"/>
    <col min="6859" max="6859" width="10.5703125" style="1" customWidth="1"/>
    <col min="6860" max="6860" width="8" style="1" customWidth="1"/>
    <col min="6861" max="7101" width="9.140625" style="1"/>
    <col min="7102" max="7102" width="3.85546875" style="1" customWidth="1"/>
    <col min="7103" max="7103" width="19.85546875" style="1" customWidth="1"/>
    <col min="7104" max="7104" width="6.5703125" style="1" customWidth="1"/>
    <col min="7105" max="7105" width="7.5703125" style="1" bestFit="1" customWidth="1"/>
    <col min="7106" max="7110" width="13.28515625" style="1" customWidth="1"/>
    <col min="7111" max="7111" width="14.5703125" style="1" customWidth="1"/>
    <col min="7112" max="7112" width="14.85546875" style="1" customWidth="1"/>
    <col min="7113" max="7113" width="13.7109375" style="1" bestFit="1" customWidth="1"/>
    <col min="7114" max="7114" width="15.7109375" style="1" bestFit="1" customWidth="1"/>
    <col min="7115" max="7115" width="10.5703125" style="1" customWidth="1"/>
    <col min="7116" max="7116" width="8" style="1" customWidth="1"/>
    <col min="7117" max="7357" width="9.140625" style="1"/>
    <col min="7358" max="7358" width="3.85546875" style="1" customWidth="1"/>
    <col min="7359" max="7359" width="19.85546875" style="1" customWidth="1"/>
    <col min="7360" max="7360" width="6.5703125" style="1" customWidth="1"/>
    <col min="7361" max="7361" width="7.5703125" style="1" bestFit="1" customWidth="1"/>
    <col min="7362" max="7366" width="13.28515625" style="1" customWidth="1"/>
    <col min="7367" max="7367" width="14.5703125" style="1" customWidth="1"/>
    <col min="7368" max="7368" width="14.85546875" style="1" customWidth="1"/>
    <col min="7369" max="7369" width="13.7109375" style="1" bestFit="1" customWidth="1"/>
    <col min="7370" max="7370" width="15.7109375" style="1" bestFit="1" customWidth="1"/>
    <col min="7371" max="7371" width="10.5703125" style="1" customWidth="1"/>
    <col min="7372" max="7372" width="8" style="1" customWidth="1"/>
    <col min="7373" max="7613" width="9.140625" style="1"/>
    <col min="7614" max="7614" width="3.85546875" style="1" customWidth="1"/>
    <col min="7615" max="7615" width="19.85546875" style="1" customWidth="1"/>
    <col min="7616" max="7616" width="6.5703125" style="1" customWidth="1"/>
    <col min="7617" max="7617" width="7.5703125" style="1" bestFit="1" customWidth="1"/>
    <col min="7618" max="7622" width="13.28515625" style="1" customWidth="1"/>
    <col min="7623" max="7623" width="14.5703125" style="1" customWidth="1"/>
    <col min="7624" max="7624" width="14.85546875" style="1" customWidth="1"/>
    <col min="7625" max="7625" width="13.7109375" style="1" bestFit="1" customWidth="1"/>
    <col min="7626" max="7626" width="15.7109375" style="1" bestFit="1" customWidth="1"/>
    <col min="7627" max="7627" width="10.5703125" style="1" customWidth="1"/>
    <col min="7628" max="7628" width="8" style="1" customWidth="1"/>
    <col min="7629" max="7869" width="9.140625" style="1"/>
    <col min="7870" max="7870" width="3.85546875" style="1" customWidth="1"/>
    <col min="7871" max="7871" width="19.85546875" style="1" customWidth="1"/>
    <col min="7872" max="7872" width="6.5703125" style="1" customWidth="1"/>
    <col min="7873" max="7873" width="7.5703125" style="1" bestFit="1" customWidth="1"/>
    <col min="7874" max="7878" width="13.28515625" style="1" customWidth="1"/>
    <col min="7879" max="7879" width="14.5703125" style="1" customWidth="1"/>
    <col min="7880" max="7880" width="14.85546875" style="1" customWidth="1"/>
    <col min="7881" max="7881" width="13.7109375" style="1" bestFit="1" customWidth="1"/>
    <col min="7882" max="7882" width="15.7109375" style="1" bestFit="1" customWidth="1"/>
    <col min="7883" max="7883" width="10.5703125" style="1" customWidth="1"/>
    <col min="7884" max="7884" width="8" style="1" customWidth="1"/>
    <col min="7885" max="8125" width="9.140625" style="1"/>
    <col min="8126" max="8126" width="3.85546875" style="1" customWidth="1"/>
    <col min="8127" max="8127" width="19.85546875" style="1" customWidth="1"/>
    <col min="8128" max="8128" width="6.5703125" style="1" customWidth="1"/>
    <col min="8129" max="8129" width="7.5703125" style="1" bestFit="1" customWidth="1"/>
    <col min="8130" max="8134" width="13.28515625" style="1" customWidth="1"/>
    <col min="8135" max="8135" width="14.5703125" style="1" customWidth="1"/>
    <col min="8136" max="8136" width="14.85546875" style="1" customWidth="1"/>
    <col min="8137" max="8137" width="13.7109375" style="1" bestFit="1" customWidth="1"/>
    <col min="8138" max="8138" width="15.7109375" style="1" bestFit="1" customWidth="1"/>
    <col min="8139" max="8139" width="10.5703125" style="1" customWidth="1"/>
    <col min="8140" max="8140" width="8" style="1" customWidth="1"/>
    <col min="8141" max="8381" width="9.140625" style="1"/>
    <col min="8382" max="8382" width="3.85546875" style="1" customWidth="1"/>
    <col min="8383" max="8383" width="19.85546875" style="1" customWidth="1"/>
    <col min="8384" max="8384" width="6.5703125" style="1" customWidth="1"/>
    <col min="8385" max="8385" width="7.5703125" style="1" bestFit="1" customWidth="1"/>
    <col min="8386" max="8390" width="13.28515625" style="1" customWidth="1"/>
    <col min="8391" max="8391" width="14.5703125" style="1" customWidth="1"/>
    <col min="8392" max="8392" width="14.85546875" style="1" customWidth="1"/>
    <col min="8393" max="8393" width="13.7109375" style="1" bestFit="1" customWidth="1"/>
    <col min="8394" max="8394" width="15.7109375" style="1" bestFit="1" customWidth="1"/>
    <col min="8395" max="8395" width="10.5703125" style="1" customWidth="1"/>
    <col min="8396" max="8396" width="8" style="1" customWidth="1"/>
    <col min="8397" max="8637" width="9.140625" style="1"/>
    <col min="8638" max="8638" width="3.85546875" style="1" customWidth="1"/>
    <col min="8639" max="8639" width="19.85546875" style="1" customWidth="1"/>
    <col min="8640" max="8640" width="6.5703125" style="1" customWidth="1"/>
    <col min="8641" max="8641" width="7.5703125" style="1" bestFit="1" customWidth="1"/>
    <col min="8642" max="8646" width="13.28515625" style="1" customWidth="1"/>
    <col min="8647" max="8647" width="14.5703125" style="1" customWidth="1"/>
    <col min="8648" max="8648" width="14.85546875" style="1" customWidth="1"/>
    <col min="8649" max="8649" width="13.7109375" style="1" bestFit="1" customWidth="1"/>
    <col min="8650" max="8650" width="15.7109375" style="1" bestFit="1" customWidth="1"/>
    <col min="8651" max="8651" width="10.5703125" style="1" customWidth="1"/>
    <col min="8652" max="8652" width="8" style="1" customWidth="1"/>
    <col min="8653" max="8893" width="9.140625" style="1"/>
    <col min="8894" max="8894" width="3.85546875" style="1" customWidth="1"/>
    <col min="8895" max="8895" width="19.85546875" style="1" customWidth="1"/>
    <col min="8896" max="8896" width="6.5703125" style="1" customWidth="1"/>
    <col min="8897" max="8897" width="7.5703125" style="1" bestFit="1" customWidth="1"/>
    <col min="8898" max="8902" width="13.28515625" style="1" customWidth="1"/>
    <col min="8903" max="8903" width="14.5703125" style="1" customWidth="1"/>
    <col min="8904" max="8904" width="14.85546875" style="1" customWidth="1"/>
    <col min="8905" max="8905" width="13.7109375" style="1" bestFit="1" customWidth="1"/>
    <col min="8906" max="8906" width="15.7109375" style="1" bestFit="1" customWidth="1"/>
    <col min="8907" max="8907" width="10.5703125" style="1" customWidth="1"/>
    <col min="8908" max="8908" width="8" style="1" customWidth="1"/>
    <col min="8909" max="9149" width="9.140625" style="1"/>
    <col min="9150" max="9150" width="3.85546875" style="1" customWidth="1"/>
    <col min="9151" max="9151" width="19.85546875" style="1" customWidth="1"/>
    <col min="9152" max="9152" width="6.5703125" style="1" customWidth="1"/>
    <col min="9153" max="9153" width="7.5703125" style="1" bestFit="1" customWidth="1"/>
    <col min="9154" max="9158" width="13.28515625" style="1" customWidth="1"/>
    <col min="9159" max="9159" width="14.5703125" style="1" customWidth="1"/>
    <col min="9160" max="9160" width="14.85546875" style="1" customWidth="1"/>
    <col min="9161" max="9161" width="13.7109375" style="1" bestFit="1" customWidth="1"/>
    <col min="9162" max="9162" width="15.7109375" style="1" bestFit="1" customWidth="1"/>
    <col min="9163" max="9163" width="10.5703125" style="1" customWidth="1"/>
    <col min="9164" max="9164" width="8" style="1" customWidth="1"/>
    <col min="9165" max="9405" width="9.140625" style="1"/>
    <col min="9406" max="9406" width="3.85546875" style="1" customWidth="1"/>
    <col min="9407" max="9407" width="19.85546875" style="1" customWidth="1"/>
    <col min="9408" max="9408" width="6.5703125" style="1" customWidth="1"/>
    <col min="9409" max="9409" width="7.5703125" style="1" bestFit="1" customWidth="1"/>
    <col min="9410" max="9414" width="13.28515625" style="1" customWidth="1"/>
    <col min="9415" max="9415" width="14.5703125" style="1" customWidth="1"/>
    <col min="9416" max="9416" width="14.85546875" style="1" customWidth="1"/>
    <col min="9417" max="9417" width="13.7109375" style="1" bestFit="1" customWidth="1"/>
    <col min="9418" max="9418" width="15.7109375" style="1" bestFit="1" customWidth="1"/>
    <col min="9419" max="9419" width="10.5703125" style="1" customWidth="1"/>
    <col min="9420" max="9420" width="8" style="1" customWidth="1"/>
    <col min="9421" max="9661" width="9.140625" style="1"/>
    <col min="9662" max="9662" width="3.85546875" style="1" customWidth="1"/>
    <col min="9663" max="9663" width="19.85546875" style="1" customWidth="1"/>
    <col min="9664" max="9664" width="6.5703125" style="1" customWidth="1"/>
    <col min="9665" max="9665" width="7.5703125" style="1" bestFit="1" customWidth="1"/>
    <col min="9666" max="9670" width="13.28515625" style="1" customWidth="1"/>
    <col min="9671" max="9671" width="14.5703125" style="1" customWidth="1"/>
    <col min="9672" max="9672" width="14.85546875" style="1" customWidth="1"/>
    <col min="9673" max="9673" width="13.7109375" style="1" bestFit="1" customWidth="1"/>
    <col min="9674" max="9674" width="15.7109375" style="1" bestFit="1" customWidth="1"/>
    <col min="9675" max="9675" width="10.5703125" style="1" customWidth="1"/>
    <col min="9676" max="9676" width="8" style="1" customWidth="1"/>
    <col min="9677" max="9917" width="9.140625" style="1"/>
    <col min="9918" max="9918" width="3.85546875" style="1" customWidth="1"/>
    <col min="9919" max="9919" width="19.85546875" style="1" customWidth="1"/>
    <col min="9920" max="9920" width="6.5703125" style="1" customWidth="1"/>
    <col min="9921" max="9921" width="7.5703125" style="1" bestFit="1" customWidth="1"/>
    <col min="9922" max="9926" width="13.28515625" style="1" customWidth="1"/>
    <col min="9927" max="9927" width="14.5703125" style="1" customWidth="1"/>
    <col min="9928" max="9928" width="14.85546875" style="1" customWidth="1"/>
    <col min="9929" max="9929" width="13.7109375" style="1" bestFit="1" customWidth="1"/>
    <col min="9930" max="9930" width="15.7109375" style="1" bestFit="1" customWidth="1"/>
    <col min="9931" max="9931" width="10.5703125" style="1" customWidth="1"/>
    <col min="9932" max="9932" width="8" style="1" customWidth="1"/>
    <col min="9933" max="10173" width="9.140625" style="1"/>
    <col min="10174" max="10174" width="3.85546875" style="1" customWidth="1"/>
    <col min="10175" max="10175" width="19.85546875" style="1" customWidth="1"/>
    <col min="10176" max="10176" width="6.5703125" style="1" customWidth="1"/>
    <col min="10177" max="10177" width="7.5703125" style="1" bestFit="1" customWidth="1"/>
    <col min="10178" max="10182" width="13.28515625" style="1" customWidth="1"/>
    <col min="10183" max="10183" width="14.5703125" style="1" customWidth="1"/>
    <col min="10184" max="10184" width="14.85546875" style="1" customWidth="1"/>
    <col min="10185" max="10185" width="13.7109375" style="1" bestFit="1" customWidth="1"/>
    <col min="10186" max="10186" width="15.7109375" style="1" bestFit="1" customWidth="1"/>
    <col min="10187" max="10187" width="10.5703125" style="1" customWidth="1"/>
    <col min="10188" max="10188" width="8" style="1" customWidth="1"/>
    <col min="10189" max="10429" width="9.140625" style="1"/>
    <col min="10430" max="10430" width="3.85546875" style="1" customWidth="1"/>
    <col min="10431" max="10431" width="19.85546875" style="1" customWidth="1"/>
    <col min="10432" max="10432" width="6.5703125" style="1" customWidth="1"/>
    <col min="10433" max="10433" width="7.5703125" style="1" bestFit="1" customWidth="1"/>
    <col min="10434" max="10438" width="13.28515625" style="1" customWidth="1"/>
    <col min="10439" max="10439" width="14.5703125" style="1" customWidth="1"/>
    <col min="10440" max="10440" width="14.85546875" style="1" customWidth="1"/>
    <col min="10441" max="10441" width="13.7109375" style="1" bestFit="1" customWidth="1"/>
    <col min="10442" max="10442" width="15.7109375" style="1" bestFit="1" customWidth="1"/>
    <col min="10443" max="10443" width="10.5703125" style="1" customWidth="1"/>
    <col min="10444" max="10444" width="8" style="1" customWidth="1"/>
    <col min="10445" max="10685" width="9.140625" style="1"/>
    <col min="10686" max="10686" width="3.85546875" style="1" customWidth="1"/>
    <col min="10687" max="10687" width="19.85546875" style="1" customWidth="1"/>
    <col min="10688" max="10688" width="6.5703125" style="1" customWidth="1"/>
    <col min="10689" max="10689" width="7.5703125" style="1" bestFit="1" customWidth="1"/>
    <col min="10690" max="10694" width="13.28515625" style="1" customWidth="1"/>
    <col min="10695" max="10695" width="14.5703125" style="1" customWidth="1"/>
    <col min="10696" max="10696" width="14.85546875" style="1" customWidth="1"/>
    <col min="10697" max="10697" width="13.7109375" style="1" bestFit="1" customWidth="1"/>
    <col min="10698" max="10698" width="15.7109375" style="1" bestFit="1" customWidth="1"/>
    <col min="10699" max="10699" width="10.5703125" style="1" customWidth="1"/>
    <col min="10700" max="10700" width="8" style="1" customWidth="1"/>
    <col min="10701" max="10941" width="9.140625" style="1"/>
    <col min="10942" max="10942" width="3.85546875" style="1" customWidth="1"/>
    <col min="10943" max="10943" width="19.85546875" style="1" customWidth="1"/>
    <col min="10944" max="10944" width="6.5703125" style="1" customWidth="1"/>
    <col min="10945" max="10945" width="7.5703125" style="1" bestFit="1" customWidth="1"/>
    <col min="10946" max="10950" width="13.28515625" style="1" customWidth="1"/>
    <col min="10951" max="10951" width="14.5703125" style="1" customWidth="1"/>
    <col min="10952" max="10952" width="14.85546875" style="1" customWidth="1"/>
    <col min="10953" max="10953" width="13.7109375" style="1" bestFit="1" customWidth="1"/>
    <col min="10954" max="10954" width="15.7109375" style="1" bestFit="1" customWidth="1"/>
    <col min="10955" max="10955" width="10.5703125" style="1" customWidth="1"/>
    <col min="10956" max="10956" width="8" style="1" customWidth="1"/>
    <col min="10957" max="11197" width="9.140625" style="1"/>
    <col min="11198" max="11198" width="3.85546875" style="1" customWidth="1"/>
    <col min="11199" max="11199" width="19.85546875" style="1" customWidth="1"/>
    <col min="11200" max="11200" width="6.5703125" style="1" customWidth="1"/>
    <col min="11201" max="11201" width="7.5703125" style="1" bestFit="1" customWidth="1"/>
    <col min="11202" max="11206" width="13.28515625" style="1" customWidth="1"/>
    <col min="11207" max="11207" width="14.5703125" style="1" customWidth="1"/>
    <col min="11208" max="11208" width="14.85546875" style="1" customWidth="1"/>
    <col min="11209" max="11209" width="13.7109375" style="1" bestFit="1" customWidth="1"/>
    <col min="11210" max="11210" width="15.7109375" style="1" bestFit="1" customWidth="1"/>
    <col min="11211" max="11211" width="10.5703125" style="1" customWidth="1"/>
    <col min="11212" max="11212" width="8" style="1" customWidth="1"/>
    <col min="11213" max="11453" width="9.140625" style="1"/>
    <col min="11454" max="11454" width="3.85546875" style="1" customWidth="1"/>
    <col min="11455" max="11455" width="19.85546875" style="1" customWidth="1"/>
    <col min="11456" max="11456" width="6.5703125" style="1" customWidth="1"/>
    <col min="11457" max="11457" width="7.5703125" style="1" bestFit="1" customWidth="1"/>
    <col min="11458" max="11462" width="13.28515625" style="1" customWidth="1"/>
    <col min="11463" max="11463" width="14.5703125" style="1" customWidth="1"/>
    <col min="11464" max="11464" width="14.85546875" style="1" customWidth="1"/>
    <col min="11465" max="11465" width="13.7109375" style="1" bestFit="1" customWidth="1"/>
    <col min="11466" max="11466" width="15.7109375" style="1" bestFit="1" customWidth="1"/>
    <col min="11467" max="11467" width="10.5703125" style="1" customWidth="1"/>
    <col min="11468" max="11468" width="8" style="1" customWidth="1"/>
    <col min="11469" max="11709" width="9.140625" style="1"/>
    <col min="11710" max="11710" width="3.85546875" style="1" customWidth="1"/>
    <col min="11711" max="11711" width="19.85546875" style="1" customWidth="1"/>
    <col min="11712" max="11712" width="6.5703125" style="1" customWidth="1"/>
    <col min="11713" max="11713" width="7.5703125" style="1" bestFit="1" customWidth="1"/>
    <col min="11714" max="11718" width="13.28515625" style="1" customWidth="1"/>
    <col min="11719" max="11719" width="14.5703125" style="1" customWidth="1"/>
    <col min="11720" max="11720" width="14.85546875" style="1" customWidth="1"/>
    <col min="11721" max="11721" width="13.7109375" style="1" bestFit="1" customWidth="1"/>
    <col min="11722" max="11722" width="15.7109375" style="1" bestFit="1" customWidth="1"/>
    <col min="11723" max="11723" width="10.5703125" style="1" customWidth="1"/>
    <col min="11724" max="11724" width="8" style="1" customWidth="1"/>
    <col min="11725" max="11965" width="9.140625" style="1"/>
    <col min="11966" max="11966" width="3.85546875" style="1" customWidth="1"/>
    <col min="11967" max="11967" width="19.85546875" style="1" customWidth="1"/>
    <col min="11968" max="11968" width="6.5703125" style="1" customWidth="1"/>
    <col min="11969" max="11969" width="7.5703125" style="1" bestFit="1" customWidth="1"/>
    <col min="11970" max="11974" width="13.28515625" style="1" customWidth="1"/>
    <col min="11975" max="11975" width="14.5703125" style="1" customWidth="1"/>
    <col min="11976" max="11976" width="14.85546875" style="1" customWidth="1"/>
    <col min="11977" max="11977" width="13.7109375" style="1" bestFit="1" customWidth="1"/>
    <col min="11978" max="11978" width="15.7109375" style="1" bestFit="1" customWidth="1"/>
    <col min="11979" max="11979" width="10.5703125" style="1" customWidth="1"/>
    <col min="11980" max="11980" width="8" style="1" customWidth="1"/>
    <col min="11981" max="12221" width="9.140625" style="1"/>
    <col min="12222" max="12222" width="3.85546875" style="1" customWidth="1"/>
    <col min="12223" max="12223" width="19.85546875" style="1" customWidth="1"/>
    <col min="12224" max="12224" width="6.5703125" style="1" customWidth="1"/>
    <col min="12225" max="12225" width="7.5703125" style="1" bestFit="1" customWidth="1"/>
    <col min="12226" max="12230" width="13.28515625" style="1" customWidth="1"/>
    <col min="12231" max="12231" width="14.5703125" style="1" customWidth="1"/>
    <col min="12232" max="12232" width="14.85546875" style="1" customWidth="1"/>
    <col min="12233" max="12233" width="13.7109375" style="1" bestFit="1" customWidth="1"/>
    <col min="12234" max="12234" width="15.7109375" style="1" bestFit="1" customWidth="1"/>
    <col min="12235" max="12235" width="10.5703125" style="1" customWidth="1"/>
    <col min="12236" max="12236" width="8" style="1" customWidth="1"/>
    <col min="12237" max="12477" width="9.140625" style="1"/>
    <col min="12478" max="12478" width="3.85546875" style="1" customWidth="1"/>
    <col min="12479" max="12479" width="19.85546875" style="1" customWidth="1"/>
    <col min="12480" max="12480" width="6.5703125" style="1" customWidth="1"/>
    <col min="12481" max="12481" width="7.5703125" style="1" bestFit="1" customWidth="1"/>
    <col min="12482" max="12486" width="13.28515625" style="1" customWidth="1"/>
    <col min="12487" max="12487" width="14.5703125" style="1" customWidth="1"/>
    <col min="12488" max="12488" width="14.85546875" style="1" customWidth="1"/>
    <col min="12489" max="12489" width="13.7109375" style="1" bestFit="1" customWidth="1"/>
    <col min="12490" max="12490" width="15.7109375" style="1" bestFit="1" customWidth="1"/>
    <col min="12491" max="12491" width="10.5703125" style="1" customWidth="1"/>
    <col min="12492" max="12492" width="8" style="1" customWidth="1"/>
    <col min="12493" max="12733" width="9.140625" style="1"/>
    <col min="12734" max="12734" width="3.85546875" style="1" customWidth="1"/>
    <col min="12735" max="12735" width="19.85546875" style="1" customWidth="1"/>
    <col min="12736" max="12736" width="6.5703125" style="1" customWidth="1"/>
    <col min="12737" max="12737" width="7.5703125" style="1" bestFit="1" customWidth="1"/>
    <col min="12738" max="12742" width="13.28515625" style="1" customWidth="1"/>
    <col min="12743" max="12743" width="14.5703125" style="1" customWidth="1"/>
    <col min="12744" max="12744" width="14.85546875" style="1" customWidth="1"/>
    <col min="12745" max="12745" width="13.7109375" style="1" bestFit="1" customWidth="1"/>
    <col min="12746" max="12746" width="15.7109375" style="1" bestFit="1" customWidth="1"/>
    <col min="12747" max="12747" width="10.5703125" style="1" customWidth="1"/>
    <col min="12748" max="12748" width="8" style="1" customWidth="1"/>
    <col min="12749" max="12989" width="9.140625" style="1"/>
    <col min="12990" max="12990" width="3.85546875" style="1" customWidth="1"/>
    <col min="12991" max="12991" width="19.85546875" style="1" customWidth="1"/>
    <col min="12992" max="12992" width="6.5703125" style="1" customWidth="1"/>
    <col min="12993" max="12993" width="7.5703125" style="1" bestFit="1" customWidth="1"/>
    <col min="12994" max="12998" width="13.28515625" style="1" customWidth="1"/>
    <col min="12999" max="12999" width="14.5703125" style="1" customWidth="1"/>
    <col min="13000" max="13000" width="14.85546875" style="1" customWidth="1"/>
    <col min="13001" max="13001" width="13.7109375" style="1" bestFit="1" customWidth="1"/>
    <col min="13002" max="13002" width="15.7109375" style="1" bestFit="1" customWidth="1"/>
    <col min="13003" max="13003" width="10.5703125" style="1" customWidth="1"/>
    <col min="13004" max="13004" width="8" style="1" customWidth="1"/>
    <col min="13005" max="13245" width="9.140625" style="1"/>
    <col min="13246" max="13246" width="3.85546875" style="1" customWidth="1"/>
    <col min="13247" max="13247" width="19.85546875" style="1" customWidth="1"/>
    <col min="13248" max="13248" width="6.5703125" style="1" customWidth="1"/>
    <col min="13249" max="13249" width="7.5703125" style="1" bestFit="1" customWidth="1"/>
    <col min="13250" max="13254" width="13.28515625" style="1" customWidth="1"/>
    <col min="13255" max="13255" width="14.5703125" style="1" customWidth="1"/>
    <col min="13256" max="13256" width="14.85546875" style="1" customWidth="1"/>
    <col min="13257" max="13257" width="13.7109375" style="1" bestFit="1" customWidth="1"/>
    <col min="13258" max="13258" width="15.7109375" style="1" bestFit="1" customWidth="1"/>
    <col min="13259" max="13259" width="10.5703125" style="1" customWidth="1"/>
    <col min="13260" max="13260" width="8" style="1" customWidth="1"/>
    <col min="13261" max="13501" width="9.140625" style="1"/>
    <col min="13502" max="13502" width="3.85546875" style="1" customWidth="1"/>
    <col min="13503" max="13503" width="19.85546875" style="1" customWidth="1"/>
    <col min="13504" max="13504" width="6.5703125" style="1" customWidth="1"/>
    <col min="13505" max="13505" width="7.5703125" style="1" bestFit="1" customWidth="1"/>
    <col min="13506" max="13510" width="13.28515625" style="1" customWidth="1"/>
    <col min="13511" max="13511" width="14.5703125" style="1" customWidth="1"/>
    <col min="13512" max="13512" width="14.85546875" style="1" customWidth="1"/>
    <col min="13513" max="13513" width="13.7109375" style="1" bestFit="1" customWidth="1"/>
    <col min="13514" max="13514" width="15.7109375" style="1" bestFit="1" customWidth="1"/>
    <col min="13515" max="13515" width="10.5703125" style="1" customWidth="1"/>
    <col min="13516" max="13516" width="8" style="1" customWidth="1"/>
    <col min="13517" max="13757" width="9.140625" style="1"/>
    <col min="13758" max="13758" width="3.85546875" style="1" customWidth="1"/>
    <col min="13759" max="13759" width="19.85546875" style="1" customWidth="1"/>
    <col min="13760" max="13760" width="6.5703125" style="1" customWidth="1"/>
    <col min="13761" max="13761" width="7.5703125" style="1" bestFit="1" customWidth="1"/>
    <col min="13762" max="13766" width="13.28515625" style="1" customWidth="1"/>
    <col min="13767" max="13767" width="14.5703125" style="1" customWidth="1"/>
    <col min="13768" max="13768" width="14.85546875" style="1" customWidth="1"/>
    <col min="13769" max="13769" width="13.7109375" style="1" bestFit="1" customWidth="1"/>
    <col min="13770" max="13770" width="15.7109375" style="1" bestFit="1" customWidth="1"/>
    <col min="13771" max="13771" width="10.5703125" style="1" customWidth="1"/>
    <col min="13772" max="13772" width="8" style="1" customWidth="1"/>
    <col min="13773" max="14013" width="9.140625" style="1"/>
    <col min="14014" max="14014" width="3.85546875" style="1" customWidth="1"/>
    <col min="14015" max="14015" width="19.85546875" style="1" customWidth="1"/>
    <col min="14016" max="14016" width="6.5703125" style="1" customWidth="1"/>
    <col min="14017" max="14017" width="7.5703125" style="1" bestFit="1" customWidth="1"/>
    <col min="14018" max="14022" width="13.28515625" style="1" customWidth="1"/>
    <col min="14023" max="14023" width="14.5703125" style="1" customWidth="1"/>
    <col min="14024" max="14024" width="14.85546875" style="1" customWidth="1"/>
    <col min="14025" max="14025" width="13.7109375" style="1" bestFit="1" customWidth="1"/>
    <col min="14026" max="14026" width="15.7109375" style="1" bestFit="1" customWidth="1"/>
    <col min="14027" max="14027" width="10.5703125" style="1" customWidth="1"/>
    <col min="14028" max="14028" width="8" style="1" customWidth="1"/>
    <col min="14029" max="14269" width="9.140625" style="1"/>
    <col min="14270" max="14270" width="3.85546875" style="1" customWidth="1"/>
    <col min="14271" max="14271" width="19.85546875" style="1" customWidth="1"/>
    <col min="14272" max="14272" width="6.5703125" style="1" customWidth="1"/>
    <col min="14273" max="14273" width="7.5703125" style="1" bestFit="1" customWidth="1"/>
    <col min="14274" max="14278" width="13.28515625" style="1" customWidth="1"/>
    <col min="14279" max="14279" width="14.5703125" style="1" customWidth="1"/>
    <col min="14280" max="14280" width="14.85546875" style="1" customWidth="1"/>
    <col min="14281" max="14281" width="13.7109375" style="1" bestFit="1" customWidth="1"/>
    <col min="14282" max="14282" width="15.7109375" style="1" bestFit="1" customWidth="1"/>
    <col min="14283" max="14283" width="10.5703125" style="1" customWidth="1"/>
    <col min="14284" max="14284" width="8" style="1" customWidth="1"/>
    <col min="14285" max="14525" width="9.140625" style="1"/>
    <col min="14526" max="14526" width="3.85546875" style="1" customWidth="1"/>
    <col min="14527" max="14527" width="19.85546875" style="1" customWidth="1"/>
    <col min="14528" max="14528" width="6.5703125" style="1" customWidth="1"/>
    <col min="14529" max="14529" width="7.5703125" style="1" bestFit="1" customWidth="1"/>
    <col min="14530" max="14534" width="13.28515625" style="1" customWidth="1"/>
    <col min="14535" max="14535" width="14.5703125" style="1" customWidth="1"/>
    <col min="14536" max="14536" width="14.85546875" style="1" customWidth="1"/>
    <col min="14537" max="14537" width="13.7109375" style="1" bestFit="1" customWidth="1"/>
    <col min="14538" max="14538" width="15.7109375" style="1" bestFit="1" customWidth="1"/>
    <col min="14539" max="14539" width="10.5703125" style="1" customWidth="1"/>
    <col min="14540" max="14540" width="8" style="1" customWidth="1"/>
    <col min="14541" max="14781" width="9.140625" style="1"/>
    <col min="14782" max="14782" width="3.85546875" style="1" customWidth="1"/>
    <col min="14783" max="14783" width="19.85546875" style="1" customWidth="1"/>
    <col min="14784" max="14784" width="6.5703125" style="1" customWidth="1"/>
    <col min="14785" max="14785" width="7.5703125" style="1" bestFit="1" customWidth="1"/>
    <col min="14786" max="14790" width="13.28515625" style="1" customWidth="1"/>
    <col min="14791" max="14791" width="14.5703125" style="1" customWidth="1"/>
    <col min="14792" max="14792" width="14.85546875" style="1" customWidth="1"/>
    <col min="14793" max="14793" width="13.7109375" style="1" bestFit="1" customWidth="1"/>
    <col min="14794" max="14794" width="15.7109375" style="1" bestFit="1" customWidth="1"/>
    <col min="14795" max="14795" width="10.5703125" style="1" customWidth="1"/>
    <col min="14796" max="14796" width="8" style="1" customWidth="1"/>
    <col min="14797" max="15037" width="9.140625" style="1"/>
    <col min="15038" max="15038" width="3.85546875" style="1" customWidth="1"/>
    <col min="15039" max="15039" width="19.85546875" style="1" customWidth="1"/>
    <col min="15040" max="15040" width="6.5703125" style="1" customWidth="1"/>
    <col min="15041" max="15041" width="7.5703125" style="1" bestFit="1" customWidth="1"/>
    <col min="15042" max="15046" width="13.28515625" style="1" customWidth="1"/>
    <col min="15047" max="15047" width="14.5703125" style="1" customWidth="1"/>
    <col min="15048" max="15048" width="14.85546875" style="1" customWidth="1"/>
    <col min="15049" max="15049" width="13.7109375" style="1" bestFit="1" customWidth="1"/>
    <col min="15050" max="15050" width="15.7109375" style="1" bestFit="1" customWidth="1"/>
    <col min="15051" max="15051" width="10.5703125" style="1" customWidth="1"/>
    <col min="15052" max="15052" width="8" style="1" customWidth="1"/>
    <col min="15053" max="15293" width="9.140625" style="1"/>
    <col min="15294" max="15294" width="3.85546875" style="1" customWidth="1"/>
    <col min="15295" max="15295" width="19.85546875" style="1" customWidth="1"/>
    <col min="15296" max="15296" width="6.5703125" style="1" customWidth="1"/>
    <col min="15297" max="15297" width="7.5703125" style="1" bestFit="1" customWidth="1"/>
    <col min="15298" max="15302" width="13.28515625" style="1" customWidth="1"/>
    <col min="15303" max="15303" width="14.5703125" style="1" customWidth="1"/>
    <col min="15304" max="15304" width="14.85546875" style="1" customWidth="1"/>
    <col min="15305" max="15305" width="13.7109375" style="1" bestFit="1" customWidth="1"/>
    <col min="15306" max="15306" width="15.7109375" style="1" bestFit="1" customWidth="1"/>
    <col min="15307" max="15307" width="10.5703125" style="1" customWidth="1"/>
    <col min="15308" max="15308" width="8" style="1" customWidth="1"/>
    <col min="15309" max="15549" width="9.140625" style="1"/>
    <col min="15550" max="15550" width="3.85546875" style="1" customWidth="1"/>
    <col min="15551" max="15551" width="19.85546875" style="1" customWidth="1"/>
    <col min="15552" max="15552" width="6.5703125" style="1" customWidth="1"/>
    <col min="15553" max="15553" width="7.5703125" style="1" bestFit="1" customWidth="1"/>
    <col min="15554" max="15558" width="13.28515625" style="1" customWidth="1"/>
    <col min="15559" max="15559" width="14.5703125" style="1" customWidth="1"/>
    <col min="15560" max="15560" width="14.85546875" style="1" customWidth="1"/>
    <col min="15561" max="15561" width="13.7109375" style="1" bestFit="1" customWidth="1"/>
    <col min="15562" max="15562" width="15.7109375" style="1" bestFit="1" customWidth="1"/>
    <col min="15563" max="15563" width="10.5703125" style="1" customWidth="1"/>
    <col min="15564" max="15564" width="8" style="1" customWidth="1"/>
    <col min="15565" max="15805" width="9.140625" style="1"/>
    <col min="15806" max="15806" width="3.85546875" style="1" customWidth="1"/>
    <col min="15807" max="15807" width="19.85546875" style="1" customWidth="1"/>
    <col min="15808" max="15808" width="6.5703125" style="1" customWidth="1"/>
    <col min="15809" max="15809" width="7.5703125" style="1" bestFit="1" customWidth="1"/>
    <col min="15810" max="15814" width="13.28515625" style="1" customWidth="1"/>
    <col min="15815" max="15815" width="14.5703125" style="1" customWidth="1"/>
    <col min="15816" max="15816" width="14.85546875" style="1" customWidth="1"/>
    <col min="15817" max="15817" width="13.7109375" style="1" bestFit="1" customWidth="1"/>
    <col min="15818" max="15818" width="15.7109375" style="1" bestFit="1" customWidth="1"/>
    <col min="15819" max="15819" width="10.5703125" style="1" customWidth="1"/>
    <col min="15820" max="15820" width="8" style="1" customWidth="1"/>
    <col min="15821" max="16061" width="9.140625" style="1"/>
    <col min="16062" max="16062" width="3.85546875" style="1" customWidth="1"/>
    <col min="16063" max="16063" width="19.85546875" style="1" customWidth="1"/>
    <col min="16064" max="16064" width="6.5703125" style="1" customWidth="1"/>
    <col min="16065" max="16065" width="7.5703125" style="1" bestFit="1" customWidth="1"/>
    <col min="16066" max="16070" width="13.28515625" style="1" customWidth="1"/>
    <col min="16071" max="16071" width="14.5703125" style="1" customWidth="1"/>
    <col min="16072" max="16072" width="14.85546875" style="1" customWidth="1"/>
    <col min="16073" max="16073" width="13.7109375" style="1" bestFit="1" customWidth="1"/>
    <col min="16074" max="16074" width="15.7109375" style="1" bestFit="1" customWidth="1"/>
    <col min="16075" max="16075" width="10.5703125" style="1" customWidth="1"/>
    <col min="16076" max="16076" width="8" style="1" customWidth="1"/>
    <col min="16077" max="16384" width="9.140625" style="1"/>
  </cols>
  <sheetData>
    <row r="1" spans="1:13" ht="28.5" customHeight="1" x14ac:dyDescent="0.25">
      <c r="A1" s="230" t="s">
        <v>75</v>
      </c>
      <c r="B1" s="230"/>
      <c r="C1" s="230"/>
      <c r="D1" s="230"/>
      <c r="E1" s="230"/>
      <c r="F1" s="230"/>
      <c r="G1" s="230"/>
      <c r="H1" s="230"/>
    </row>
    <row r="2" spans="1:13" ht="16.5" x14ac:dyDescent="0.25">
      <c r="A2" s="46"/>
      <c r="B2" s="52"/>
      <c r="C2" s="46"/>
      <c r="D2" s="46"/>
      <c r="E2" s="46"/>
      <c r="F2" s="46"/>
      <c r="G2" s="46"/>
      <c r="H2" s="46"/>
    </row>
    <row r="3" spans="1:13" ht="21.75" customHeight="1" x14ac:dyDescent="0.25">
      <c r="A3" s="231" t="s">
        <v>115</v>
      </c>
      <c r="B3" s="232"/>
      <c r="C3" s="232"/>
      <c r="D3" s="232"/>
      <c r="E3" s="232"/>
      <c r="F3" s="232"/>
      <c r="G3" s="232"/>
      <c r="H3" s="232"/>
    </row>
    <row r="4" spans="1:13" ht="27.75" customHeight="1" x14ac:dyDescent="0.25">
      <c r="A4" s="2" t="s">
        <v>2</v>
      </c>
    </row>
    <row r="5" spans="1:13" ht="22.5" customHeight="1" x14ac:dyDescent="0.25">
      <c r="A5" s="229" t="s">
        <v>116</v>
      </c>
      <c r="B5" s="229"/>
      <c r="C5" s="229"/>
      <c r="D5" s="229"/>
      <c r="E5" s="229"/>
      <c r="F5" s="229"/>
      <c r="G5" s="229"/>
      <c r="H5" s="229"/>
    </row>
    <row r="6" spans="1:13" ht="21.75" customHeight="1" x14ac:dyDescent="0.25">
      <c r="A6" s="54" t="s">
        <v>76</v>
      </c>
      <c r="B6" s="52"/>
      <c r="C6" s="46"/>
      <c r="D6" s="46"/>
      <c r="E6" s="46"/>
      <c r="F6" s="46"/>
      <c r="G6" s="46"/>
      <c r="H6" s="46"/>
    </row>
    <row r="7" spans="1:13" ht="46.5" customHeight="1" x14ac:dyDescent="0.25">
      <c r="A7" s="229" t="s">
        <v>77</v>
      </c>
      <c r="B7" s="229"/>
      <c r="C7" s="229"/>
      <c r="D7" s="229"/>
      <c r="E7" s="229"/>
      <c r="F7" s="229"/>
      <c r="G7" s="229"/>
      <c r="H7" s="70"/>
    </row>
    <row r="8" spans="1:13" ht="18" customHeight="1" x14ac:dyDescent="0.25">
      <c r="A8" s="46"/>
      <c r="B8" s="52"/>
      <c r="C8" s="46"/>
      <c r="D8" s="46"/>
      <c r="E8" s="46"/>
      <c r="F8" s="46"/>
      <c r="G8" s="46"/>
      <c r="H8" s="46"/>
    </row>
    <row r="9" spans="1:13" ht="69" customHeight="1" x14ac:dyDescent="0.25">
      <c r="A9" s="55" t="s">
        <v>6</v>
      </c>
      <c r="B9" s="55" t="s">
        <v>7</v>
      </c>
      <c r="C9" s="55" t="s">
        <v>8</v>
      </c>
      <c r="D9" s="55" t="s">
        <v>9</v>
      </c>
      <c r="E9" s="81" t="s">
        <v>97</v>
      </c>
      <c r="F9" s="83" t="s">
        <v>113</v>
      </c>
      <c r="G9" s="83" t="s">
        <v>114</v>
      </c>
      <c r="H9" s="57"/>
    </row>
    <row r="10" spans="1:13" s="62" customFormat="1" ht="48" customHeight="1" x14ac:dyDescent="0.25">
      <c r="A10" s="55">
        <v>1</v>
      </c>
      <c r="B10" s="55" t="s">
        <v>121</v>
      </c>
      <c r="C10" s="55" t="s">
        <v>15</v>
      </c>
      <c r="D10" s="55">
        <v>6</v>
      </c>
      <c r="E10" s="90">
        <v>8341.5</v>
      </c>
      <c r="F10" s="83">
        <v>9911.09</v>
      </c>
      <c r="G10" s="83">
        <v>10882</v>
      </c>
      <c r="H10" s="61"/>
      <c r="K10" s="63">
        <f t="shared" ref="K10" si="0">M10*1.2</f>
        <v>934.8</v>
      </c>
      <c r="M10" s="64">
        <v>779</v>
      </c>
    </row>
    <row r="11" spans="1:13" ht="27.75" customHeight="1" x14ac:dyDescent="0.25">
      <c r="A11" s="233" t="s">
        <v>16</v>
      </c>
      <c r="B11" s="234"/>
      <c r="C11" s="233"/>
      <c r="D11" s="233"/>
      <c r="E11" s="84">
        <f>E10*D10</f>
        <v>50049</v>
      </c>
      <c r="F11" s="83">
        <f>F10*D10</f>
        <v>59466.54</v>
      </c>
      <c r="G11" s="83">
        <f>G10*D10</f>
        <v>65292</v>
      </c>
      <c r="H11" s="61"/>
    </row>
    <row r="12" spans="1:13" ht="30.75" customHeight="1" x14ac:dyDescent="0.25">
      <c r="A12" s="235" t="s">
        <v>117</v>
      </c>
      <c r="B12" s="235"/>
      <c r="C12" s="235"/>
      <c r="D12" s="235"/>
      <c r="E12" s="235"/>
      <c r="F12" s="235"/>
      <c r="G12" s="235"/>
      <c r="H12" s="236"/>
    </row>
    <row r="13" spans="1:13" ht="27.75" customHeight="1" x14ac:dyDescent="0.25">
      <c r="A13" s="228" t="s">
        <v>118</v>
      </c>
      <c r="B13" s="228"/>
      <c r="C13" s="228"/>
      <c r="D13" s="228"/>
      <c r="E13" s="228"/>
      <c r="F13" s="228"/>
      <c r="G13" s="228"/>
      <c r="H13" s="228"/>
    </row>
    <row r="14" spans="1:13" ht="16.5" x14ac:dyDescent="0.25">
      <c r="B14" s="73" t="s">
        <v>18</v>
      </c>
      <c r="C14" s="46"/>
      <c r="D14" s="46"/>
      <c r="E14" s="46"/>
      <c r="F14" s="46"/>
      <c r="G14" s="46"/>
    </row>
    <row r="15" spans="1:13" ht="37.5" x14ac:dyDescent="0.3">
      <c r="B15" s="85" t="s">
        <v>79</v>
      </c>
      <c r="C15" s="24"/>
      <c r="D15" s="46"/>
      <c r="E15" s="46"/>
      <c r="F15" s="46"/>
      <c r="G15" s="46"/>
    </row>
    <row r="16" spans="1:13" ht="19.5" customHeight="1" x14ac:dyDescent="0.3">
      <c r="B16" s="86" t="s">
        <v>36</v>
      </c>
      <c r="C16" s="24"/>
      <c r="D16" s="46"/>
      <c r="E16" s="46"/>
      <c r="F16" s="46"/>
      <c r="G16" s="46"/>
    </row>
    <row r="17" spans="1:7" ht="18.75" x14ac:dyDescent="0.3">
      <c r="B17" s="72"/>
      <c r="C17" s="24"/>
      <c r="D17" s="46"/>
      <c r="E17" s="46"/>
      <c r="F17" s="46"/>
      <c r="G17" s="46"/>
    </row>
    <row r="18" spans="1:7" ht="37.5" x14ac:dyDescent="0.3">
      <c r="B18" s="21" t="s">
        <v>90</v>
      </c>
      <c r="C18" s="24"/>
      <c r="D18" s="46"/>
      <c r="E18" s="46"/>
      <c r="F18" s="46"/>
      <c r="G18" s="46"/>
    </row>
    <row r="19" spans="1:7" ht="18.75" x14ac:dyDescent="0.3">
      <c r="B19" s="23" t="s">
        <v>22</v>
      </c>
      <c r="C19" s="24"/>
      <c r="D19" s="46"/>
      <c r="E19" s="46"/>
      <c r="F19" s="46"/>
      <c r="G19" s="46"/>
    </row>
    <row r="20" spans="1:7" ht="18.75" x14ac:dyDescent="0.3">
      <c r="B20" s="72"/>
      <c r="C20" s="24"/>
      <c r="D20" s="46"/>
      <c r="E20" s="46"/>
      <c r="F20" s="46"/>
    </row>
    <row r="21" spans="1:7" ht="18.75" x14ac:dyDescent="0.3">
      <c r="A21" s="2"/>
      <c r="B21" s="68" t="s">
        <v>35</v>
      </c>
      <c r="C21" s="24"/>
      <c r="D21" s="46"/>
      <c r="E21" s="46"/>
      <c r="F21" s="46"/>
    </row>
    <row r="22" spans="1:7" ht="56.25" x14ac:dyDescent="0.3">
      <c r="B22" s="21" t="s">
        <v>120</v>
      </c>
      <c r="C22" s="24"/>
    </row>
    <row r="23" spans="1:7" ht="18.75" x14ac:dyDescent="0.3">
      <c r="B23" s="24" t="s">
        <v>119</v>
      </c>
      <c r="C23" s="24"/>
    </row>
    <row r="24" spans="1:7" ht="21.75" customHeight="1" x14ac:dyDescent="0.3">
      <c r="B24" s="72"/>
      <c r="C24" s="24"/>
    </row>
    <row r="25" spans="1:7" ht="26.25" customHeight="1" x14ac:dyDescent="0.25">
      <c r="B25" s="212" t="s">
        <v>25</v>
      </c>
      <c r="C25" s="213"/>
      <c r="G25" s="74" t="s">
        <v>24</v>
      </c>
    </row>
    <row r="26" spans="1:7" ht="15.75" customHeight="1" x14ac:dyDescent="0.25">
      <c r="B26" s="213"/>
      <c r="C26" s="213"/>
      <c r="G26" s="71">
        <f ca="1">TODAY()</f>
        <v>46188</v>
      </c>
    </row>
    <row r="27" spans="1:7" ht="18.75" x14ac:dyDescent="0.3">
      <c r="B27" s="69" t="s">
        <v>91</v>
      </c>
      <c r="C27" s="24"/>
      <c r="G27" s="67" t="s">
        <v>80</v>
      </c>
    </row>
    <row r="34" spans="3:3" x14ac:dyDescent="0.25">
      <c r="C34" s="53"/>
    </row>
  </sheetData>
  <mergeCells count="8">
    <mergeCell ref="A13:H13"/>
    <mergeCell ref="B25:C26"/>
    <mergeCell ref="A1:H1"/>
    <mergeCell ref="A3:H3"/>
    <mergeCell ref="A5:H5"/>
    <mergeCell ref="A7:G7"/>
    <mergeCell ref="A11:D11"/>
    <mergeCell ref="A12:H12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M36"/>
  <sheetViews>
    <sheetView topLeftCell="B1" zoomScale="80" zoomScaleNormal="80" workbookViewId="0">
      <selection activeCell="A13" sqref="A13:H13"/>
    </sheetView>
  </sheetViews>
  <sheetFormatPr defaultRowHeight="15.75" x14ac:dyDescent="0.25"/>
  <cols>
    <col min="1" max="1" width="5.7109375" style="1" customWidth="1"/>
    <col min="2" max="2" width="64.85546875" style="53" customWidth="1"/>
    <col min="3" max="3" width="9.42578125" style="1" customWidth="1"/>
    <col min="4" max="4" width="10.5703125" style="1" customWidth="1"/>
    <col min="5" max="7" width="40.42578125" style="1" customWidth="1"/>
    <col min="8" max="8" width="31.5703125" style="1" customWidth="1"/>
    <col min="9" max="15" width="9.140625" style="1"/>
    <col min="16" max="16" width="9.5703125" style="1" bestFit="1" customWidth="1"/>
    <col min="17" max="193" width="9.140625" style="1"/>
    <col min="194" max="194" width="3.85546875" style="1" customWidth="1"/>
    <col min="195" max="195" width="19.85546875" style="1" customWidth="1"/>
    <col min="196" max="196" width="6.5703125" style="1" customWidth="1"/>
    <col min="197" max="197" width="7.5703125" style="1" bestFit="1" customWidth="1"/>
    <col min="198" max="202" width="13.28515625" style="1" customWidth="1"/>
    <col min="203" max="203" width="14.5703125" style="1" customWidth="1"/>
    <col min="204" max="204" width="14.85546875" style="1" customWidth="1"/>
    <col min="205" max="205" width="13.7109375" style="1" bestFit="1" customWidth="1"/>
    <col min="206" max="206" width="15.7109375" style="1" bestFit="1" customWidth="1"/>
    <col min="207" max="207" width="10.5703125" style="1" customWidth="1"/>
    <col min="208" max="208" width="8" style="1" customWidth="1"/>
    <col min="209" max="445" width="9.140625" style="1"/>
    <col min="446" max="446" width="3.85546875" style="1" customWidth="1"/>
    <col min="447" max="447" width="19.85546875" style="1" customWidth="1"/>
    <col min="448" max="448" width="6.5703125" style="1" customWidth="1"/>
    <col min="449" max="449" width="7.5703125" style="1" bestFit="1" customWidth="1"/>
    <col min="450" max="454" width="13.28515625" style="1" customWidth="1"/>
    <col min="455" max="455" width="14.5703125" style="1" customWidth="1"/>
    <col min="456" max="456" width="14.85546875" style="1" customWidth="1"/>
    <col min="457" max="457" width="13.7109375" style="1" bestFit="1" customWidth="1"/>
    <col min="458" max="458" width="15.7109375" style="1" bestFit="1" customWidth="1"/>
    <col min="459" max="459" width="10.5703125" style="1" customWidth="1"/>
    <col min="460" max="460" width="8" style="1" customWidth="1"/>
    <col min="461" max="701" width="9.140625" style="1"/>
    <col min="702" max="702" width="3.85546875" style="1" customWidth="1"/>
    <col min="703" max="703" width="19.85546875" style="1" customWidth="1"/>
    <col min="704" max="704" width="6.5703125" style="1" customWidth="1"/>
    <col min="705" max="705" width="7.5703125" style="1" bestFit="1" customWidth="1"/>
    <col min="706" max="710" width="13.28515625" style="1" customWidth="1"/>
    <col min="711" max="711" width="14.5703125" style="1" customWidth="1"/>
    <col min="712" max="712" width="14.85546875" style="1" customWidth="1"/>
    <col min="713" max="713" width="13.7109375" style="1" bestFit="1" customWidth="1"/>
    <col min="714" max="714" width="15.7109375" style="1" bestFit="1" customWidth="1"/>
    <col min="715" max="715" width="10.5703125" style="1" customWidth="1"/>
    <col min="716" max="716" width="8" style="1" customWidth="1"/>
    <col min="717" max="957" width="9.140625" style="1"/>
    <col min="958" max="958" width="3.85546875" style="1" customWidth="1"/>
    <col min="959" max="959" width="19.85546875" style="1" customWidth="1"/>
    <col min="960" max="960" width="6.5703125" style="1" customWidth="1"/>
    <col min="961" max="961" width="7.5703125" style="1" bestFit="1" customWidth="1"/>
    <col min="962" max="966" width="13.28515625" style="1" customWidth="1"/>
    <col min="967" max="967" width="14.5703125" style="1" customWidth="1"/>
    <col min="968" max="968" width="14.85546875" style="1" customWidth="1"/>
    <col min="969" max="969" width="13.7109375" style="1" bestFit="1" customWidth="1"/>
    <col min="970" max="970" width="15.7109375" style="1" bestFit="1" customWidth="1"/>
    <col min="971" max="971" width="10.5703125" style="1" customWidth="1"/>
    <col min="972" max="972" width="8" style="1" customWidth="1"/>
    <col min="973" max="1213" width="9.140625" style="1"/>
    <col min="1214" max="1214" width="3.85546875" style="1" customWidth="1"/>
    <col min="1215" max="1215" width="19.85546875" style="1" customWidth="1"/>
    <col min="1216" max="1216" width="6.5703125" style="1" customWidth="1"/>
    <col min="1217" max="1217" width="7.5703125" style="1" bestFit="1" customWidth="1"/>
    <col min="1218" max="1222" width="13.28515625" style="1" customWidth="1"/>
    <col min="1223" max="1223" width="14.5703125" style="1" customWidth="1"/>
    <col min="1224" max="1224" width="14.85546875" style="1" customWidth="1"/>
    <col min="1225" max="1225" width="13.7109375" style="1" bestFit="1" customWidth="1"/>
    <col min="1226" max="1226" width="15.7109375" style="1" bestFit="1" customWidth="1"/>
    <col min="1227" max="1227" width="10.5703125" style="1" customWidth="1"/>
    <col min="1228" max="1228" width="8" style="1" customWidth="1"/>
    <col min="1229" max="1469" width="9.140625" style="1"/>
    <col min="1470" max="1470" width="3.85546875" style="1" customWidth="1"/>
    <col min="1471" max="1471" width="19.85546875" style="1" customWidth="1"/>
    <col min="1472" max="1472" width="6.5703125" style="1" customWidth="1"/>
    <col min="1473" max="1473" width="7.5703125" style="1" bestFit="1" customWidth="1"/>
    <col min="1474" max="1478" width="13.28515625" style="1" customWidth="1"/>
    <col min="1479" max="1479" width="14.5703125" style="1" customWidth="1"/>
    <col min="1480" max="1480" width="14.85546875" style="1" customWidth="1"/>
    <col min="1481" max="1481" width="13.7109375" style="1" bestFit="1" customWidth="1"/>
    <col min="1482" max="1482" width="15.7109375" style="1" bestFit="1" customWidth="1"/>
    <col min="1483" max="1483" width="10.5703125" style="1" customWidth="1"/>
    <col min="1484" max="1484" width="8" style="1" customWidth="1"/>
    <col min="1485" max="1725" width="9.140625" style="1"/>
    <col min="1726" max="1726" width="3.85546875" style="1" customWidth="1"/>
    <col min="1727" max="1727" width="19.85546875" style="1" customWidth="1"/>
    <col min="1728" max="1728" width="6.5703125" style="1" customWidth="1"/>
    <col min="1729" max="1729" width="7.5703125" style="1" bestFit="1" customWidth="1"/>
    <col min="1730" max="1734" width="13.28515625" style="1" customWidth="1"/>
    <col min="1735" max="1735" width="14.5703125" style="1" customWidth="1"/>
    <col min="1736" max="1736" width="14.85546875" style="1" customWidth="1"/>
    <col min="1737" max="1737" width="13.7109375" style="1" bestFit="1" customWidth="1"/>
    <col min="1738" max="1738" width="15.7109375" style="1" bestFit="1" customWidth="1"/>
    <col min="1739" max="1739" width="10.5703125" style="1" customWidth="1"/>
    <col min="1740" max="1740" width="8" style="1" customWidth="1"/>
    <col min="1741" max="1981" width="9.140625" style="1"/>
    <col min="1982" max="1982" width="3.85546875" style="1" customWidth="1"/>
    <col min="1983" max="1983" width="19.85546875" style="1" customWidth="1"/>
    <col min="1984" max="1984" width="6.5703125" style="1" customWidth="1"/>
    <col min="1985" max="1985" width="7.5703125" style="1" bestFit="1" customWidth="1"/>
    <col min="1986" max="1990" width="13.28515625" style="1" customWidth="1"/>
    <col min="1991" max="1991" width="14.5703125" style="1" customWidth="1"/>
    <col min="1992" max="1992" width="14.85546875" style="1" customWidth="1"/>
    <col min="1993" max="1993" width="13.7109375" style="1" bestFit="1" customWidth="1"/>
    <col min="1994" max="1994" width="15.7109375" style="1" bestFit="1" customWidth="1"/>
    <col min="1995" max="1995" width="10.5703125" style="1" customWidth="1"/>
    <col min="1996" max="1996" width="8" style="1" customWidth="1"/>
    <col min="1997" max="2237" width="9.140625" style="1"/>
    <col min="2238" max="2238" width="3.85546875" style="1" customWidth="1"/>
    <col min="2239" max="2239" width="19.85546875" style="1" customWidth="1"/>
    <col min="2240" max="2240" width="6.5703125" style="1" customWidth="1"/>
    <col min="2241" max="2241" width="7.5703125" style="1" bestFit="1" customWidth="1"/>
    <col min="2242" max="2246" width="13.28515625" style="1" customWidth="1"/>
    <col min="2247" max="2247" width="14.5703125" style="1" customWidth="1"/>
    <col min="2248" max="2248" width="14.85546875" style="1" customWidth="1"/>
    <col min="2249" max="2249" width="13.7109375" style="1" bestFit="1" customWidth="1"/>
    <col min="2250" max="2250" width="15.7109375" style="1" bestFit="1" customWidth="1"/>
    <col min="2251" max="2251" width="10.5703125" style="1" customWidth="1"/>
    <col min="2252" max="2252" width="8" style="1" customWidth="1"/>
    <col min="2253" max="2493" width="9.140625" style="1"/>
    <col min="2494" max="2494" width="3.85546875" style="1" customWidth="1"/>
    <col min="2495" max="2495" width="19.85546875" style="1" customWidth="1"/>
    <col min="2496" max="2496" width="6.5703125" style="1" customWidth="1"/>
    <col min="2497" max="2497" width="7.5703125" style="1" bestFit="1" customWidth="1"/>
    <col min="2498" max="2502" width="13.28515625" style="1" customWidth="1"/>
    <col min="2503" max="2503" width="14.5703125" style="1" customWidth="1"/>
    <col min="2504" max="2504" width="14.85546875" style="1" customWidth="1"/>
    <col min="2505" max="2505" width="13.7109375" style="1" bestFit="1" customWidth="1"/>
    <col min="2506" max="2506" width="15.7109375" style="1" bestFit="1" customWidth="1"/>
    <col min="2507" max="2507" width="10.5703125" style="1" customWidth="1"/>
    <col min="2508" max="2508" width="8" style="1" customWidth="1"/>
    <col min="2509" max="2749" width="9.140625" style="1"/>
    <col min="2750" max="2750" width="3.85546875" style="1" customWidth="1"/>
    <col min="2751" max="2751" width="19.85546875" style="1" customWidth="1"/>
    <col min="2752" max="2752" width="6.5703125" style="1" customWidth="1"/>
    <col min="2753" max="2753" width="7.5703125" style="1" bestFit="1" customWidth="1"/>
    <col min="2754" max="2758" width="13.28515625" style="1" customWidth="1"/>
    <col min="2759" max="2759" width="14.5703125" style="1" customWidth="1"/>
    <col min="2760" max="2760" width="14.85546875" style="1" customWidth="1"/>
    <col min="2761" max="2761" width="13.7109375" style="1" bestFit="1" customWidth="1"/>
    <col min="2762" max="2762" width="15.7109375" style="1" bestFit="1" customWidth="1"/>
    <col min="2763" max="2763" width="10.5703125" style="1" customWidth="1"/>
    <col min="2764" max="2764" width="8" style="1" customWidth="1"/>
    <col min="2765" max="3005" width="9.140625" style="1"/>
    <col min="3006" max="3006" width="3.85546875" style="1" customWidth="1"/>
    <col min="3007" max="3007" width="19.85546875" style="1" customWidth="1"/>
    <col min="3008" max="3008" width="6.5703125" style="1" customWidth="1"/>
    <col min="3009" max="3009" width="7.5703125" style="1" bestFit="1" customWidth="1"/>
    <col min="3010" max="3014" width="13.28515625" style="1" customWidth="1"/>
    <col min="3015" max="3015" width="14.5703125" style="1" customWidth="1"/>
    <col min="3016" max="3016" width="14.85546875" style="1" customWidth="1"/>
    <col min="3017" max="3017" width="13.7109375" style="1" bestFit="1" customWidth="1"/>
    <col min="3018" max="3018" width="15.7109375" style="1" bestFit="1" customWidth="1"/>
    <col min="3019" max="3019" width="10.5703125" style="1" customWidth="1"/>
    <col min="3020" max="3020" width="8" style="1" customWidth="1"/>
    <col min="3021" max="3261" width="9.140625" style="1"/>
    <col min="3262" max="3262" width="3.85546875" style="1" customWidth="1"/>
    <col min="3263" max="3263" width="19.85546875" style="1" customWidth="1"/>
    <col min="3264" max="3264" width="6.5703125" style="1" customWidth="1"/>
    <col min="3265" max="3265" width="7.5703125" style="1" bestFit="1" customWidth="1"/>
    <col min="3266" max="3270" width="13.28515625" style="1" customWidth="1"/>
    <col min="3271" max="3271" width="14.5703125" style="1" customWidth="1"/>
    <col min="3272" max="3272" width="14.85546875" style="1" customWidth="1"/>
    <col min="3273" max="3273" width="13.7109375" style="1" bestFit="1" customWidth="1"/>
    <col min="3274" max="3274" width="15.7109375" style="1" bestFit="1" customWidth="1"/>
    <col min="3275" max="3275" width="10.5703125" style="1" customWidth="1"/>
    <col min="3276" max="3276" width="8" style="1" customWidth="1"/>
    <col min="3277" max="3517" width="9.140625" style="1"/>
    <col min="3518" max="3518" width="3.85546875" style="1" customWidth="1"/>
    <col min="3519" max="3519" width="19.85546875" style="1" customWidth="1"/>
    <col min="3520" max="3520" width="6.5703125" style="1" customWidth="1"/>
    <col min="3521" max="3521" width="7.5703125" style="1" bestFit="1" customWidth="1"/>
    <col min="3522" max="3526" width="13.28515625" style="1" customWidth="1"/>
    <col min="3527" max="3527" width="14.5703125" style="1" customWidth="1"/>
    <col min="3528" max="3528" width="14.85546875" style="1" customWidth="1"/>
    <col min="3529" max="3529" width="13.7109375" style="1" bestFit="1" customWidth="1"/>
    <col min="3530" max="3530" width="15.7109375" style="1" bestFit="1" customWidth="1"/>
    <col min="3531" max="3531" width="10.5703125" style="1" customWidth="1"/>
    <col min="3532" max="3532" width="8" style="1" customWidth="1"/>
    <col min="3533" max="3773" width="9.140625" style="1"/>
    <col min="3774" max="3774" width="3.85546875" style="1" customWidth="1"/>
    <col min="3775" max="3775" width="19.85546875" style="1" customWidth="1"/>
    <col min="3776" max="3776" width="6.5703125" style="1" customWidth="1"/>
    <col min="3777" max="3777" width="7.5703125" style="1" bestFit="1" customWidth="1"/>
    <col min="3778" max="3782" width="13.28515625" style="1" customWidth="1"/>
    <col min="3783" max="3783" width="14.5703125" style="1" customWidth="1"/>
    <col min="3784" max="3784" width="14.85546875" style="1" customWidth="1"/>
    <col min="3785" max="3785" width="13.7109375" style="1" bestFit="1" customWidth="1"/>
    <col min="3786" max="3786" width="15.7109375" style="1" bestFit="1" customWidth="1"/>
    <col min="3787" max="3787" width="10.5703125" style="1" customWidth="1"/>
    <col min="3788" max="3788" width="8" style="1" customWidth="1"/>
    <col min="3789" max="4029" width="9.140625" style="1"/>
    <col min="4030" max="4030" width="3.85546875" style="1" customWidth="1"/>
    <col min="4031" max="4031" width="19.85546875" style="1" customWidth="1"/>
    <col min="4032" max="4032" width="6.5703125" style="1" customWidth="1"/>
    <col min="4033" max="4033" width="7.5703125" style="1" bestFit="1" customWidth="1"/>
    <col min="4034" max="4038" width="13.28515625" style="1" customWidth="1"/>
    <col min="4039" max="4039" width="14.5703125" style="1" customWidth="1"/>
    <col min="4040" max="4040" width="14.85546875" style="1" customWidth="1"/>
    <col min="4041" max="4041" width="13.7109375" style="1" bestFit="1" customWidth="1"/>
    <col min="4042" max="4042" width="15.7109375" style="1" bestFit="1" customWidth="1"/>
    <col min="4043" max="4043" width="10.5703125" style="1" customWidth="1"/>
    <col min="4044" max="4044" width="8" style="1" customWidth="1"/>
    <col min="4045" max="4285" width="9.140625" style="1"/>
    <col min="4286" max="4286" width="3.85546875" style="1" customWidth="1"/>
    <col min="4287" max="4287" width="19.85546875" style="1" customWidth="1"/>
    <col min="4288" max="4288" width="6.5703125" style="1" customWidth="1"/>
    <col min="4289" max="4289" width="7.5703125" style="1" bestFit="1" customWidth="1"/>
    <col min="4290" max="4294" width="13.28515625" style="1" customWidth="1"/>
    <col min="4295" max="4295" width="14.5703125" style="1" customWidth="1"/>
    <col min="4296" max="4296" width="14.85546875" style="1" customWidth="1"/>
    <col min="4297" max="4297" width="13.7109375" style="1" bestFit="1" customWidth="1"/>
    <col min="4298" max="4298" width="15.7109375" style="1" bestFit="1" customWidth="1"/>
    <col min="4299" max="4299" width="10.5703125" style="1" customWidth="1"/>
    <col min="4300" max="4300" width="8" style="1" customWidth="1"/>
    <col min="4301" max="4541" width="9.140625" style="1"/>
    <col min="4542" max="4542" width="3.85546875" style="1" customWidth="1"/>
    <col min="4543" max="4543" width="19.85546875" style="1" customWidth="1"/>
    <col min="4544" max="4544" width="6.5703125" style="1" customWidth="1"/>
    <col min="4545" max="4545" width="7.5703125" style="1" bestFit="1" customWidth="1"/>
    <col min="4546" max="4550" width="13.28515625" style="1" customWidth="1"/>
    <col min="4551" max="4551" width="14.5703125" style="1" customWidth="1"/>
    <col min="4552" max="4552" width="14.85546875" style="1" customWidth="1"/>
    <col min="4553" max="4553" width="13.7109375" style="1" bestFit="1" customWidth="1"/>
    <col min="4554" max="4554" width="15.7109375" style="1" bestFit="1" customWidth="1"/>
    <col min="4555" max="4555" width="10.5703125" style="1" customWidth="1"/>
    <col min="4556" max="4556" width="8" style="1" customWidth="1"/>
    <col min="4557" max="4797" width="9.140625" style="1"/>
    <col min="4798" max="4798" width="3.85546875" style="1" customWidth="1"/>
    <col min="4799" max="4799" width="19.85546875" style="1" customWidth="1"/>
    <col min="4800" max="4800" width="6.5703125" style="1" customWidth="1"/>
    <col min="4801" max="4801" width="7.5703125" style="1" bestFit="1" customWidth="1"/>
    <col min="4802" max="4806" width="13.28515625" style="1" customWidth="1"/>
    <col min="4807" max="4807" width="14.5703125" style="1" customWidth="1"/>
    <col min="4808" max="4808" width="14.85546875" style="1" customWidth="1"/>
    <col min="4809" max="4809" width="13.7109375" style="1" bestFit="1" customWidth="1"/>
    <col min="4810" max="4810" width="15.7109375" style="1" bestFit="1" customWidth="1"/>
    <col min="4811" max="4811" width="10.5703125" style="1" customWidth="1"/>
    <col min="4812" max="4812" width="8" style="1" customWidth="1"/>
    <col min="4813" max="5053" width="9.140625" style="1"/>
    <col min="5054" max="5054" width="3.85546875" style="1" customWidth="1"/>
    <col min="5055" max="5055" width="19.85546875" style="1" customWidth="1"/>
    <col min="5056" max="5056" width="6.5703125" style="1" customWidth="1"/>
    <col min="5057" max="5057" width="7.5703125" style="1" bestFit="1" customWidth="1"/>
    <col min="5058" max="5062" width="13.28515625" style="1" customWidth="1"/>
    <col min="5063" max="5063" width="14.5703125" style="1" customWidth="1"/>
    <col min="5064" max="5064" width="14.85546875" style="1" customWidth="1"/>
    <col min="5065" max="5065" width="13.7109375" style="1" bestFit="1" customWidth="1"/>
    <col min="5066" max="5066" width="15.7109375" style="1" bestFit="1" customWidth="1"/>
    <col min="5067" max="5067" width="10.5703125" style="1" customWidth="1"/>
    <col min="5068" max="5068" width="8" style="1" customWidth="1"/>
    <col min="5069" max="5309" width="9.140625" style="1"/>
    <col min="5310" max="5310" width="3.85546875" style="1" customWidth="1"/>
    <col min="5311" max="5311" width="19.85546875" style="1" customWidth="1"/>
    <col min="5312" max="5312" width="6.5703125" style="1" customWidth="1"/>
    <col min="5313" max="5313" width="7.5703125" style="1" bestFit="1" customWidth="1"/>
    <col min="5314" max="5318" width="13.28515625" style="1" customWidth="1"/>
    <col min="5319" max="5319" width="14.5703125" style="1" customWidth="1"/>
    <col min="5320" max="5320" width="14.85546875" style="1" customWidth="1"/>
    <col min="5321" max="5321" width="13.7109375" style="1" bestFit="1" customWidth="1"/>
    <col min="5322" max="5322" width="15.7109375" style="1" bestFit="1" customWidth="1"/>
    <col min="5323" max="5323" width="10.5703125" style="1" customWidth="1"/>
    <col min="5324" max="5324" width="8" style="1" customWidth="1"/>
    <col min="5325" max="5565" width="9.140625" style="1"/>
    <col min="5566" max="5566" width="3.85546875" style="1" customWidth="1"/>
    <col min="5567" max="5567" width="19.85546875" style="1" customWidth="1"/>
    <col min="5568" max="5568" width="6.5703125" style="1" customWidth="1"/>
    <col min="5569" max="5569" width="7.5703125" style="1" bestFit="1" customWidth="1"/>
    <col min="5570" max="5574" width="13.28515625" style="1" customWidth="1"/>
    <col min="5575" max="5575" width="14.5703125" style="1" customWidth="1"/>
    <col min="5576" max="5576" width="14.85546875" style="1" customWidth="1"/>
    <col min="5577" max="5577" width="13.7109375" style="1" bestFit="1" customWidth="1"/>
    <col min="5578" max="5578" width="15.7109375" style="1" bestFit="1" customWidth="1"/>
    <col min="5579" max="5579" width="10.5703125" style="1" customWidth="1"/>
    <col min="5580" max="5580" width="8" style="1" customWidth="1"/>
    <col min="5581" max="5821" width="9.140625" style="1"/>
    <col min="5822" max="5822" width="3.85546875" style="1" customWidth="1"/>
    <col min="5823" max="5823" width="19.85546875" style="1" customWidth="1"/>
    <col min="5824" max="5824" width="6.5703125" style="1" customWidth="1"/>
    <col min="5825" max="5825" width="7.5703125" style="1" bestFit="1" customWidth="1"/>
    <col min="5826" max="5830" width="13.28515625" style="1" customWidth="1"/>
    <col min="5831" max="5831" width="14.5703125" style="1" customWidth="1"/>
    <col min="5832" max="5832" width="14.85546875" style="1" customWidth="1"/>
    <col min="5833" max="5833" width="13.7109375" style="1" bestFit="1" customWidth="1"/>
    <col min="5834" max="5834" width="15.7109375" style="1" bestFit="1" customWidth="1"/>
    <col min="5835" max="5835" width="10.5703125" style="1" customWidth="1"/>
    <col min="5836" max="5836" width="8" style="1" customWidth="1"/>
    <col min="5837" max="6077" width="9.140625" style="1"/>
    <col min="6078" max="6078" width="3.85546875" style="1" customWidth="1"/>
    <col min="6079" max="6079" width="19.85546875" style="1" customWidth="1"/>
    <col min="6080" max="6080" width="6.5703125" style="1" customWidth="1"/>
    <col min="6081" max="6081" width="7.5703125" style="1" bestFit="1" customWidth="1"/>
    <col min="6082" max="6086" width="13.28515625" style="1" customWidth="1"/>
    <col min="6087" max="6087" width="14.5703125" style="1" customWidth="1"/>
    <col min="6088" max="6088" width="14.85546875" style="1" customWidth="1"/>
    <col min="6089" max="6089" width="13.7109375" style="1" bestFit="1" customWidth="1"/>
    <col min="6090" max="6090" width="15.7109375" style="1" bestFit="1" customWidth="1"/>
    <col min="6091" max="6091" width="10.5703125" style="1" customWidth="1"/>
    <col min="6092" max="6092" width="8" style="1" customWidth="1"/>
    <col min="6093" max="6333" width="9.140625" style="1"/>
    <col min="6334" max="6334" width="3.85546875" style="1" customWidth="1"/>
    <col min="6335" max="6335" width="19.85546875" style="1" customWidth="1"/>
    <col min="6336" max="6336" width="6.5703125" style="1" customWidth="1"/>
    <col min="6337" max="6337" width="7.5703125" style="1" bestFit="1" customWidth="1"/>
    <col min="6338" max="6342" width="13.28515625" style="1" customWidth="1"/>
    <col min="6343" max="6343" width="14.5703125" style="1" customWidth="1"/>
    <col min="6344" max="6344" width="14.85546875" style="1" customWidth="1"/>
    <col min="6345" max="6345" width="13.7109375" style="1" bestFit="1" customWidth="1"/>
    <col min="6346" max="6346" width="15.7109375" style="1" bestFit="1" customWidth="1"/>
    <col min="6347" max="6347" width="10.5703125" style="1" customWidth="1"/>
    <col min="6348" max="6348" width="8" style="1" customWidth="1"/>
    <col min="6349" max="6589" width="9.140625" style="1"/>
    <col min="6590" max="6590" width="3.85546875" style="1" customWidth="1"/>
    <col min="6591" max="6591" width="19.85546875" style="1" customWidth="1"/>
    <col min="6592" max="6592" width="6.5703125" style="1" customWidth="1"/>
    <col min="6593" max="6593" width="7.5703125" style="1" bestFit="1" customWidth="1"/>
    <col min="6594" max="6598" width="13.28515625" style="1" customWidth="1"/>
    <col min="6599" max="6599" width="14.5703125" style="1" customWidth="1"/>
    <col min="6600" max="6600" width="14.85546875" style="1" customWidth="1"/>
    <col min="6601" max="6601" width="13.7109375" style="1" bestFit="1" customWidth="1"/>
    <col min="6602" max="6602" width="15.7109375" style="1" bestFit="1" customWidth="1"/>
    <col min="6603" max="6603" width="10.5703125" style="1" customWidth="1"/>
    <col min="6604" max="6604" width="8" style="1" customWidth="1"/>
    <col min="6605" max="6845" width="9.140625" style="1"/>
    <col min="6846" max="6846" width="3.85546875" style="1" customWidth="1"/>
    <col min="6847" max="6847" width="19.85546875" style="1" customWidth="1"/>
    <col min="6848" max="6848" width="6.5703125" style="1" customWidth="1"/>
    <col min="6849" max="6849" width="7.5703125" style="1" bestFit="1" customWidth="1"/>
    <col min="6850" max="6854" width="13.28515625" style="1" customWidth="1"/>
    <col min="6855" max="6855" width="14.5703125" style="1" customWidth="1"/>
    <col min="6856" max="6856" width="14.85546875" style="1" customWidth="1"/>
    <col min="6857" max="6857" width="13.7109375" style="1" bestFit="1" customWidth="1"/>
    <col min="6858" max="6858" width="15.7109375" style="1" bestFit="1" customWidth="1"/>
    <col min="6859" max="6859" width="10.5703125" style="1" customWidth="1"/>
    <col min="6860" max="6860" width="8" style="1" customWidth="1"/>
    <col min="6861" max="7101" width="9.140625" style="1"/>
    <col min="7102" max="7102" width="3.85546875" style="1" customWidth="1"/>
    <col min="7103" max="7103" width="19.85546875" style="1" customWidth="1"/>
    <col min="7104" max="7104" width="6.5703125" style="1" customWidth="1"/>
    <col min="7105" max="7105" width="7.5703125" style="1" bestFit="1" customWidth="1"/>
    <col min="7106" max="7110" width="13.28515625" style="1" customWidth="1"/>
    <col min="7111" max="7111" width="14.5703125" style="1" customWidth="1"/>
    <col min="7112" max="7112" width="14.85546875" style="1" customWidth="1"/>
    <col min="7113" max="7113" width="13.7109375" style="1" bestFit="1" customWidth="1"/>
    <col min="7114" max="7114" width="15.7109375" style="1" bestFit="1" customWidth="1"/>
    <col min="7115" max="7115" width="10.5703125" style="1" customWidth="1"/>
    <col min="7116" max="7116" width="8" style="1" customWidth="1"/>
    <col min="7117" max="7357" width="9.140625" style="1"/>
    <col min="7358" max="7358" width="3.85546875" style="1" customWidth="1"/>
    <col min="7359" max="7359" width="19.85546875" style="1" customWidth="1"/>
    <col min="7360" max="7360" width="6.5703125" style="1" customWidth="1"/>
    <col min="7361" max="7361" width="7.5703125" style="1" bestFit="1" customWidth="1"/>
    <col min="7362" max="7366" width="13.28515625" style="1" customWidth="1"/>
    <col min="7367" max="7367" width="14.5703125" style="1" customWidth="1"/>
    <col min="7368" max="7368" width="14.85546875" style="1" customWidth="1"/>
    <col min="7369" max="7369" width="13.7109375" style="1" bestFit="1" customWidth="1"/>
    <col min="7370" max="7370" width="15.7109375" style="1" bestFit="1" customWidth="1"/>
    <col min="7371" max="7371" width="10.5703125" style="1" customWidth="1"/>
    <col min="7372" max="7372" width="8" style="1" customWidth="1"/>
    <col min="7373" max="7613" width="9.140625" style="1"/>
    <col min="7614" max="7614" width="3.85546875" style="1" customWidth="1"/>
    <col min="7615" max="7615" width="19.85546875" style="1" customWidth="1"/>
    <col min="7616" max="7616" width="6.5703125" style="1" customWidth="1"/>
    <col min="7617" max="7617" width="7.5703125" style="1" bestFit="1" customWidth="1"/>
    <col min="7618" max="7622" width="13.28515625" style="1" customWidth="1"/>
    <col min="7623" max="7623" width="14.5703125" style="1" customWidth="1"/>
    <col min="7624" max="7624" width="14.85546875" style="1" customWidth="1"/>
    <col min="7625" max="7625" width="13.7109375" style="1" bestFit="1" customWidth="1"/>
    <col min="7626" max="7626" width="15.7109375" style="1" bestFit="1" customWidth="1"/>
    <col min="7627" max="7627" width="10.5703125" style="1" customWidth="1"/>
    <col min="7628" max="7628" width="8" style="1" customWidth="1"/>
    <col min="7629" max="7869" width="9.140625" style="1"/>
    <col min="7870" max="7870" width="3.85546875" style="1" customWidth="1"/>
    <col min="7871" max="7871" width="19.85546875" style="1" customWidth="1"/>
    <col min="7872" max="7872" width="6.5703125" style="1" customWidth="1"/>
    <col min="7873" max="7873" width="7.5703125" style="1" bestFit="1" customWidth="1"/>
    <col min="7874" max="7878" width="13.28515625" style="1" customWidth="1"/>
    <col min="7879" max="7879" width="14.5703125" style="1" customWidth="1"/>
    <col min="7880" max="7880" width="14.85546875" style="1" customWidth="1"/>
    <col min="7881" max="7881" width="13.7109375" style="1" bestFit="1" customWidth="1"/>
    <col min="7882" max="7882" width="15.7109375" style="1" bestFit="1" customWidth="1"/>
    <col min="7883" max="7883" width="10.5703125" style="1" customWidth="1"/>
    <col min="7884" max="7884" width="8" style="1" customWidth="1"/>
    <col min="7885" max="8125" width="9.140625" style="1"/>
    <col min="8126" max="8126" width="3.85546875" style="1" customWidth="1"/>
    <col min="8127" max="8127" width="19.85546875" style="1" customWidth="1"/>
    <col min="8128" max="8128" width="6.5703125" style="1" customWidth="1"/>
    <col min="8129" max="8129" width="7.5703125" style="1" bestFit="1" customWidth="1"/>
    <col min="8130" max="8134" width="13.28515625" style="1" customWidth="1"/>
    <col min="8135" max="8135" width="14.5703125" style="1" customWidth="1"/>
    <col min="8136" max="8136" width="14.85546875" style="1" customWidth="1"/>
    <col min="8137" max="8137" width="13.7109375" style="1" bestFit="1" customWidth="1"/>
    <col min="8138" max="8138" width="15.7109375" style="1" bestFit="1" customWidth="1"/>
    <col min="8139" max="8139" width="10.5703125" style="1" customWidth="1"/>
    <col min="8140" max="8140" width="8" style="1" customWidth="1"/>
    <col min="8141" max="8381" width="9.140625" style="1"/>
    <col min="8382" max="8382" width="3.85546875" style="1" customWidth="1"/>
    <col min="8383" max="8383" width="19.85546875" style="1" customWidth="1"/>
    <col min="8384" max="8384" width="6.5703125" style="1" customWidth="1"/>
    <col min="8385" max="8385" width="7.5703125" style="1" bestFit="1" customWidth="1"/>
    <col min="8386" max="8390" width="13.28515625" style="1" customWidth="1"/>
    <col min="8391" max="8391" width="14.5703125" style="1" customWidth="1"/>
    <col min="8392" max="8392" width="14.85546875" style="1" customWidth="1"/>
    <col min="8393" max="8393" width="13.7109375" style="1" bestFit="1" customWidth="1"/>
    <col min="8394" max="8394" width="15.7109375" style="1" bestFit="1" customWidth="1"/>
    <col min="8395" max="8395" width="10.5703125" style="1" customWidth="1"/>
    <col min="8396" max="8396" width="8" style="1" customWidth="1"/>
    <col min="8397" max="8637" width="9.140625" style="1"/>
    <col min="8638" max="8638" width="3.85546875" style="1" customWidth="1"/>
    <col min="8639" max="8639" width="19.85546875" style="1" customWidth="1"/>
    <col min="8640" max="8640" width="6.5703125" style="1" customWidth="1"/>
    <col min="8641" max="8641" width="7.5703125" style="1" bestFit="1" customWidth="1"/>
    <col min="8642" max="8646" width="13.28515625" style="1" customWidth="1"/>
    <col min="8647" max="8647" width="14.5703125" style="1" customWidth="1"/>
    <col min="8648" max="8648" width="14.85546875" style="1" customWidth="1"/>
    <col min="8649" max="8649" width="13.7109375" style="1" bestFit="1" customWidth="1"/>
    <col min="8650" max="8650" width="15.7109375" style="1" bestFit="1" customWidth="1"/>
    <col min="8651" max="8651" width="10.5703125" style="1" customWidth="1"/>
    <col min="8652" max="8652" width="8" style="1" customWidth="1"/>
    <col min="8653" max="8893" width="9.140625" style="1"/>
    <col min="8894" max="8894" width="3.85546875" style="1" customWidth="1"/>
    <col min="8895" max="8895" width="19.85546875" style="1" customWidth="1"/>
    <col min="8896" max="8896" width="6.5703125" style="1" customWidth="1"/>
    <col min="8897" max="8897" width="7.5703125" style="1" bestFit="1" customWidth="1"/>
    <col min="8898" max="8902" width="13.28515625" style="1" customWidth="1"/>
    <col min="8903" max="8903" width="14.5703125" style="1" customWidth="1"/>
    <col min="8904" max="8904" width="14.85546875" style="1" customWidth="1"/>
    <col min="8905" max="8905" width="13.7109375" style="1" bestFit="1" customWidth="1"/>
    <col min="8906" max="8906" width="15.7109375" style="1" bestFit="1" customWidth="1"/>
    <col min="8907" max="8907" width="10.5703125" style="1" customWidth="1"/>
    <col min="8908" max="8908" width="8" style="1" customWidth="1"/>
    <col min="8909" max="9149" width="9.140625" style="1"/>
    <col min="9150" max="9150" width="3.85546875" style="1" customWidth="1"/>
    <col min="9151" max="9151" width="19.85546875" style="1" customWidth="1"/>
    <col min="9152" max="9152" width="6.5703125" style="1" customWidth="1"/>
    <col min="9153" max="9153" width="7.5703125" style="1" bestFit="1" customWidth="1"/>
    <col min="9154" max="9158" width="13.28515625" style="1" customWidth="1"/>
    <col min="9159" max="9159" width="14.5703125" style="1" customWidth="1"/>
    <col min="9160" max="9160" width="14.85546875" style="1" customWidth="1"/>
    <col min="9161" max="9161" width="13.7109375" style="1" bestFit="1" customWidth="1"/>
    <col min="9162" max="9162" width="15.7109375" style="1" bestFit="1" customWidth="1"/>
    <col min="9163" max="9163" width="10.5703125" style="1" customWidth="1"/>
    <col min="9164" max="9164" width="8" style="1" customWidth="1"/>
    <col min="9165" max="9405" width="9.140625" style="1"/>
    <col min="9406" max="9406" width="3.85546875" style="1" customWidth="1"/>
    <col min="9407" max="9407" width="19.85546875" style="1" customWidth="1"/>
    <col min="9408" max="9408" width="6.5703125" style="1" customWidth="1"/>
    <col min="9409" max="9409" width="7.5703125" style="1" bestFit="1" customWidth="1"/>
    <col min="9410" max="9414" width="13.28515625" style="1" customWidth="1"/>
    <col min="9415" max="9415" width="14.5703125" style="1" customWidth="1"/>
    <col min="9416" max="9416" width="14.85546875" style="1" customWidth="1"/>
    <col min="9417" max="9417" width="13.7109375" style="1" bestFit="1" customWidth="1"/>
    <col min="9418" max="9418" width="15.7109375" style="1" bestFit="1" customWidth="1"/>
    <col min="9419" max="9419" width="10.5703125" style="1" customWidth="1"/>
    <col min="9420" max="9420" width="8" style="1" customWidth="1"/>
    <col min="9421" max="9661" width="9.140625" style="1"/>
    <col min="9662" max="9662" width="3.85546875" style="1" customWidth="1"/>
    <col min="9663" max="9663" width="19.85546875" style="1" customWidth="1"/>
    <col min="9664" max="9664" width="6.5703125" style="1" customWidth="1"/>
    <col min="9665" max="9665" width="7.5703125" style="1" bestFit="1" customWidth="1"/>
    <col min="9666" max="9670" width="13.28515625" style="1" customWidth="1"/>
    <col min="9671" max="9671" width="14.5703125" style="1" customWidth="1"/>
    <col min="9672" max="9672" width="14.85546875" style="1" customWidth="1"/>
    <col min="9673" max="9673" width="13.7109375" style="1" bestFit="1" customWidth="1"/>
    <col min="9674" max="9674" width="15.7109375" style="1" bestFit="1" customWidth="1"/>
    <col min="9675" max="9675" width="10.5703125" style="1" customWidth="1"/>
    <col min="9676" max="9676" width="8" style="1" customWidth="1"/>
    <col min="9677" max="9917" width="9.140625" style="1"/>
    <col min="9918" max="9918" width="3.85546875" style="1" customWidth="1"/>
    <col min="9919" max="9919" width="19.85546875" style="1" customWidth="1"/>
    <col min="9920" max="9920" width="6.5703125" style="1" customWidth="1"/>
    <col min="9921" max="9921" width="7.5703125" style="1" bestFit="1" customWidth="1"/>
    <col min="9922" max="9926" width="13.28515625" style="1" customWidth="1"/>
    <col min="9927" max="9927" width="14.5703125" style="1" customWidth="1"/>
    <col min="9928" max="9928" width="14.85546875" style="1" customWidth="1"/>
    <col min="9929" max="9929" width="13.7109375" style="1" bestFit="1" customWidth="1"/>
    <col min="9930" max="9930" width="15.7109375" style="1" bestFit="1" customWidth="1"/>
    <col min="9931" max="9931" width="10.5703125" style="1" customWidth="1"/>
    <col min="9932" max="9932" width="8" style="1" customWidth="1"/>
    <col min="9933" max="10173" width="9.140625" style="1"/>
    <col min="10174" max="10174" width="3.85546875" style="1" customWidth="1"/>
    <col min="10175" max="10175" width="19.85546875" style="1" customWidth="1"/>
    <col min="10176" max="10176" width="6.5703125" style="1" customWidth="1"/>
    <col min="10177" max="10177" width="7.5703125" style="1" bestFit="1" customWidth="1"/>
    <col min="10178" max="10182" width="13.28515625" style="1" customWidth="1"/>
    <col min="10183" max="10183" width="14.5703125" style="1" customWidth="1"/>
    <col min="10184" max="10184" width="14.85546875" style="1" customWidth="1"/>
    <col min="10185" max="10185" width="13.7109375" style="1" bestFit="1" customWidth="1"/>
    <col min="10186" max="10186" width="15.7109375" style="1" bestFit="1" customWidth="1"/>
    <col min="10187" max="10187" width="10.5703125" style="1" customWidth="1"/>
    <col min="10188" max="10188" width="8" style="1" customWidth="1"/>
    <col min="10189" max="10429" width="9.140625" style="1"/>
    <col min="10430" max="10430" width="3.85546875" style="1" customWidth="1"/>
    <col min="10431" max="10431" width="19.85546875" style="1" customWidth="1"/>
    <col min="10432" max="10432" width="6.5703125" style="1" customWidth="1"/>
    <col min="10433" max="10433" width="7.5703125" style="1" bestFit="1" customWidth="1"/>
    <col min="10434" max="10438" width="13.28515625" style="1" customWidth="1"/>
    <col min="10439" max="10439" width="14.5703125" style="1" customWidth="1"/>
    <col min="10440" max="10440" width="14.85546875" style="1" customWidth="1"/>
    <col min="10441" max="10441" width="13.7109375" style="1" bestFit="1" customWidth="1"/>
    <col min="10442" max="10442" width="15.7109375" style="1" bestFit="1" customWidth="1"/>
    <col min="10443" max="10443" width="10.5703125" style="1" customWidth="1"/>
    <col min="10444" max="10444" width="8" style="1" customWidth="1"/>
    <col min="10445" max="10685" width="9.140625" style="1"/>
    <col min="10686" max="10686" width="3.85546875" style="1" customWidth="1"/>
    <col min="10687" max="10687" width="19.85546875" style="1" customWidth="1"/>
    <col min="10688" max="10688" width="6.5703125" style="1" customWidth="1"/>
    <col min="10689" max="10689" width="7.5703125" style="1" bestFit="1" customWidth="1"/>
    <col min="10690" max="10694" width="13.28515625" style="1" customWidth="1"/>
    <col min="10695" max="10695" width="14.5703125" style="1" customWidth="1"/>
    <col min="10696" max="10696" width="14.85546875" style="1" customWidth="1"/>
    <col min="10697" max="10697" width="13.7109375" style="1" bestFit="1" customWidth="1"/>
    <col min="10698" max="10698" width="15.7109375" style="1" bestFit="1" customWidth="1"/>
    <col min="10699" max="10699" width="10.5703125" style="1" customWidth="1"/>
    <col min="10700" max="10700" width="8" style="1" customWidth="1"/>
    <col min="10701" max="10941" width="9.140625" style="1"/>
    <col min="10942" max="10942" width="3.85546875" style="1" customWidth="1"/>
    <col min="10943" max="10943" width="19.85546875" style="1" customWidth="1"/>
    <col min="10944" max="10944" width="6.5703125" style="1" customWidth="1"/>
    <col min="10945" max="10945" width="7.5703125" style="1" bestFit="1" customWidth="1"/>
    <col min="10946" max="10950" width="13.28515625" style="1" customWidth="1"/>
    <col min="10951" max="10951" width="14.5703125" style="1" customWidth="1"/>
    <col min="10952" max="10952" width="14.85546875" style="1" customWidth="1"/>
    <col min="10953" max="10953" width="13.7109375" style="1" bestFit="1" customWidth="1"/>
    <col min="10954" max="10954" width="15.7109375" style="1" bestFit="1" customWidth="1"/>
    <col min="10955" max="10955" width="10.5703125" style="1" customWidth="1"/>
    <col min="10956" max="10956" width="8" style="1" customWidth="1"/>
    <col min="10957" max="11197" width="9.140625" style="1"/>
    <col min="11198" max="11198" width="3.85546875" style="1" customWidth="1"/>
    <col min="11199" max="11199" width="19.85546875" style="1" customWidth="1"/>
    <col min="11200" max="11200" width="6.5703125" style="1" customWidth="1"/>
    <col min="11201" max="11201" width="7.5703125" style="1" bestFit="1" customWidth="1"/>
    <col min="11202" max="11206" width="13.28515625" style="1" customWidth="1"/>
    <col min="11207" max="11207" width="14.5703125" style="1" customWidth="1"/>
    <col min="11208" max="11208" width="14.85546875" style="1" customWidth="1"/>
    <col min="11209" max="11209" width="13.7109375" style="1" bestFit="1" customWidth="1"/>
    <col min="11210" max="11210" width="15.7109375" style="1" bestFit="1" customWidth="1"/>
    <col min="11211" max="11211" width="10.5703125" style="1" customWidth="1"/>
    <col min="11212" max="11212" width="8" style="1" customWidth="1"/>
    <col min="11213" max="11453" width="9.140625" style="1"/>
    <col min="11454" max="11454" width="3.85546875" style="1" customWidth="1"/>
    <col min="11455" max="11455" width="19.85546875" style="1" customWidth="1"/>
    <col min="11456" max="11456" width="6.5703125" style="1" customWidth="1"/>
    <col min="11457" max="11457" width="7.5703125" style="1" bestFit="1" customWidth="1"/>
    <col min="11458" max="11462" width="13.28515625" style="1" customWidth="1"/>
    <col min="11463" max="11463" width="14.5703125" style="1" customWidth="1"/>
    <col min="11464" max="11464" width="14.85546875" style="1" customWidth="1"/>
    <col min="11465" max="11465" width="13.7109375" style="1" bestFit="1" customWidth="1"/>
    <col min="11466" max="11466" width="15.7109375" style="1" bestFit="1" customWidth="1"/>
    <col min="11467" max="11467" width="10.5703125" style="1" customWidth="1"/>
    <col min="11468" max="11468" width="8" style="1" customWidth="1"/>
    <col min="11469" max="11709" width="9.140625" style="1"/>
    <col min="11710" max="11710" width="3.85546875" style="1" customWidth="1"/>
    <col min="11711" max="11711" width="19.85546875" style="1" customWidth="1"/>
    <col min="11712" max="11712" width="6.5703125" style="1" customWidth="1"/>
    <col min="11713" max="11713" width="7.5703125" style="1" bestFit="1" customWidth="1"/>
    <col min="11714" max="11718" width="13.28515625" style="1" customWidth="1"/>
    <col min="11719" max="11719" width="14.5703125" style="1" customWidth="1"/>
    <col min="11720" max="11720" width="14.85546875" style="1" customWidth="1"/>
    <col min="11721" max="11721" width="13.7109375" style="1" bestFit="1" customWidth="1"/>
    <col min="11722" max="11722" width="15.7109375" style="1" bestFit="1" customWidth="1"/>
    <col min="11723" max="11723" width="10.5703125" style="1" customWidth="1"/>
    <col min="11724" max="11724" width="8" style="1" customWidth="1"/>
    <col min="11725" max="11965" width="9.140625" style="1"/>
    <col min="11966" max="11966" width="3.85546875" style="1" customWidth="1"/>
    <col min="11967" max="11967" width="19.85546875" style="1" customWidth="1"/>
    <col min="11968" max="11968" width="6.5703125" style="1" customWidth="1"/>
    <col min="11969" max="11969" width="7.5703125" style="1" bestFit="1" customWidth="1"/>
    <col min="11970" max="11974" width="13.28515625" style="1" customWidth="1"/>
    <col min="11975" max="11975" width="14.5703125" style="1" customWidth="1"/>
    <col min="11976" max="11976" width="14.85546875" style="1" customWidth="1"/>
    <col min="11977" max="11977" width="13.7109375" style="1" bestFit="1" customWidth="1"/>
    <col min="11978" max="11978" width="15.7109375" style="1" bestFit="1" customWidth="1"/>
    <col min="11979" max="11979" width="10.5703125" style="1" customWidth="1"/>
    <col min="11980" max="11980" width="8" style="1" customWidth="1"/>
    <col min="11981" max="12221" width="9.140625" style="1"/>
    <col min="12222" max="12222" width="3.85546875" style="1" customWidth="1"/>
    <col min="12223" max="12223" width="19.85546875" style="1" customWidth="1"/>
    <col min="12224" max="12224" width="6.5703125" style="1" customWidth="1"/>
    <col min="12225" max="12225" width="7.5703125" style="1" bestFit="1" customWidth="1"/>
    <col min="12226" max="12230" width="13.28515625" style="1" customWidth="1"/>
    <col min="12231" max="12231" width="14.5703125" style="1" customWidth="1"/>
    <col min="12232" max="12232" width="14.85546875" style="1" customWidth="1"/>
    <col min="12233" max="12233" width="13.7109375" style="1" bestFit="1" customWidth="1"/>
    <col min="12234" max="12234" width="15.7109375" style="1" bestFit="1" customWidth="1"/>
    <col min="12235" max="12235" width="10.5703125" style="1" customWidth="1"/>
    <col min="12236" max="12236" width="8" style="1" customWidth="1"/>
    <col min="12237" max="12477" width="9.140625" style="1"/>
    <col min="12478" max="12478" width="3.85546875" style="1" customWidth="1"/>
    <col min="12479" max="12479" width="19.85546875" style="1" customWidth="1"/>
    <col min="12480" max="12480" width="6.5703125" style="1" customWidth="1"/>
    <col min="12481" max="12481" width="7.5703125" style="1" bestFit="1" customWidth="1"/>
    <col min="12482" max="12486" width="13.28515625" style="1" customWidth="1"/>
    <col min="12487" max="12487" width="14.5703125" style="1" customWidth="1"/>
    <col min="12488" max="12488" width="14.85546875" style="1" customWidth="1"/>
    <col min="12489" max="12489" width="13.7109375" style="1" bestFit="1" customWidth="1"/>
    <col min="12490" max="12490" width="15.7109375" style="1" bestFit="1" customWidth="1"/>
    <col min="12491" max="12491" width="10.5703125" style="1" customWidth="1"/>
    <col min="12492" max="12492" width="8" style="1" customWidth="1"/>
    <col min="12493" max="12733" width="9.140625" style="1"/>
    <col min="12734" max="12734" width="3.85546875" style="1" customWidth="1"/>
    <col min="12735" max="12735" width="19.85546875" style="1" customWidth="1"/>
    <col min="12736" max="12736" width="6.5703125" style="1" customWidth="1"/>
    <col min="12737" max="12737" width="7.5703125" style="1" bestFit="1" customWidth="1"/>
    <col min="12738" max="12742" width="13.28515625" style="1" customWidth="1"/>
    <col min="12743" max="12743" width="14.5703125" style="1" customWidth="1"/>
    <col min="12744" max="12744" width="14.85546875" style="1" customWidth="1"/>
    <col min="12745" max="12745" width="13.7109375" style="1" bestFit="1" customWidth="1"/>
    <col min="12746" max="12746" width="15.7109375" style="1" bestFit="1" customWidth="1"/>
    <col min="12747" max="12747" width="10.5703125" style="1" customWidth="1"/>
    <col min="12748" max="12748" width="8" style="1" customWidth="1"/>
    <col min="12749" max="12989" width="9.140625" style="1"/>
    <col min="12990" max="12990" width="3.85546875" style="1" customWidth="1"/>
    <col min="12991" max="12991" width="19.85546875" style="1" customWidth="1"/>
    <col min="12992" max="12992" width="6.5703125" style="1" customWidth="1"/>
    <col min="12993" max="12993" width="7.5703125" style="1" bestFit="1" customWidth="1"/>
    <col min="12994" max="12998" width="13.28515625" style="1" customWidth="1"/>
    <col min="12999" max="12999" width="14.5703125" style="1" customWidth="1"/>
    <col min="13000" max="13000" width="14.85546875" style="1" customWidth="1"/>
    <col min="13001" max="13001" width="13.7109375" style="1" bestFit="1" customWidth="1"/>
    <col min="13002" max="13002" width="15.7109375" style="1" bestFit="1" customWidth="1"/>
    <col min="13003" max="13003" width="10.5703125" style="1" customWidth="1"/>
    <col min="13004" max="13004" width="8" style="1" customWidth="1"/>
    <col min="13005" max="13245" width="9.140625" style="1"/>
    <col min="13246" max="13246" width="3.85546875" style="1" customWidth="1"/>
    <col min="13247" max="13247" width="19.85546875" style="1" customWidth="1"/>
    <col min="13248" max="13248" width="6.5703125" style="1" customWidth="1"/>
    <col min="13249" max="13249" width="7.5703125" style="1" bestFit="1" customWidth="1"/>
    <col min="13250" max="13254" width="13.28515625" style="1" customWidth="1"/>
    <col min="13255" max="13255" width="14.5703125" style="1" customWidth="1"/>
    <col min="13256" max="13256" width="14.85546875" style="1" customWidth="1"/>
    <col min="13257" max="13257" width="13.7109375" style="1" bestFit="1" customWidth="1"/>
    <col min="13258" max="13258" width="15.7109375" style="1" bestFit="1" customWidth="1"/>
    <col min="13259" max="13259" width="10.5703125" style="1" customWidth="1"/>
    <col min="13260" max="13260" width="8" style="1" customWidth="1"/>
    <col min="13261" max="13501" width="9.140625" style="1"/>
    <col min="13502" max="13502" width="3.85546875" style="1" customWidth="1"/>
    <col min="13503" max="13503" width="19.85546875" style="1" customWidth="1"/>
    <col min="13504" max="13504" width="6.5703125" style="1" customWidth="1"/>
    <col min="13505" max="13505" width="7.5703125" style="1" bestFit="1" customWidth="1"/>
    <col min="13506" max="13510" width="13.28515625" style="1" customWidth="1"/>
    <col min="13511" max="13511" width="14.5703125" style="1" customWidth="1"/>
    <col min="13512" max="13512" width="14.85546875" style="1" customWidth="1"/>
    <col min="13513" max="13513" width="13.7109375" style="1" bestFit="1" customWidth="1"/>
    <col min="13514" max="13514" width="15.7109375" style="1" bestFit="1" customWidth="1"/>
    <col min="13515" max="13515" width="10.5703125" style="1" customWidth="1"/>
    <col min="13516" max="13516" width="8" style="1" customWidth="1"/>
    <col min="13517" max="13757" width="9.140625" style="1"/>
    <col min="13758" max="13758" width="3.85546875" style="1" customWidth="1"/>
    <col min="13759" max="13759" width="19.85546875" style="1" customWidth="1"/>
    <col min="13760" max="13760" width="6.5703125" style="1" customWidth="1"/>
    <col min="13761" max="13761" width="7.5703125" style="1" bestFit="1" customWidth="1"/>
    <col min="13762" max="13766" width="13.28515625" style="1" customWidth="1"/>
    <col min="13767" max="13767" width="14.5703125" style="1" customWidth="1"/>
    <col min="13768" max="13768" width="14.85546875" style="1" customWidth="1"/>
    <col min="13769" max="13769" width="13.7109375" style="1" bestFit="1" customWidth="1"/>
    <col min="13770" max="13770" width="15.7109375" style="1" bestFit="1" customWidth="1"/>
    <col min="13771" max="13771" width="10.5703125" style="1" customWidth="1"/>
    <col min="13772" max="13772" width="8" style="1" customWidth="1"/>
    <col min="13773" max="14013" width="9.140625" style="1"/>
    <col min="14014" max="14014" width="3.85546875" style="1" customWidth="1"/>
    <col min="14015" max="14015" width="19.85546875" style="1" customWidth="1"/>
    <col min="14016" max="14016" width="6.5703125" style="1" customWidth="1"/>
    <col min="14017" max="14017" width="7.5703125" style="1" bestFit="1" customWidth="1"/>
    <col min="14018" max="14022" width="13.28515625" style="1" customWidth="1"/>
    <col min="14023" max="14023" width="14.5703125" style="1" customWidth="1"/>
    <col min="14024" max="14024" width="14.85546875" style="1" customWidth="1"/>
    <col min="14025" max="14025" width="13.7109375" style="1" bestFit="1" customWidth="1"/>
    <col min="14026" max="14026" width="15.7109375" style="1" bestFit="1" customWidth="1"/>
    <col min="14027" max="14027" width="10.5703125" style="1" customWidth="1"/>
    <col min="14028" max="14028" width="8" style="1" customWidth="1"/>
    <col min="14029" max="14269" width="9.140625" style="1"/>
    <col min="14270" max="14270" width="3.85546875" style="1" customWidth="1"/>
    <col min="14271" max="14271" width="19.85546875" style="1" customWidth="1"/>
    <col min="14272" max="14272" width="6.5703125" style="1" customWidth="1"/>
    <col min="14273" max="14273" width="7.5703125" style="1" bestFit="1" customWidth="1"/>
    <col min="14274" max="14278" width="13.28515625" style="1" customWidth="1"/>
    <col min="14279" max="14279" width="14.5703125" style="1" customWidth="1"/>
    <col min="14280" max="14280" width="14.85546875" style="1" customWidth="1"/>
    <col min="14281" max="14281" width="13.7109375" style="1" bestFit="1" customWidth="1"/>
    <col min="14282" max="14282" width="15.7109375" style="1" bestFit="1" customWidth="1"/>
    <col min="14283" max="14283" width="10.5703125" style="1" customWidth="1"/>
    <col min="14284" max="14284" width="8" style="1" customWidth="1"/>
    <col min="14285" max="14525" width="9.140625" style="1"/>
    <col min="14526" max="14526" width="3.85546875" style="1" customWidth="1"/>
    <col min="14527" max="14527" width="19.85546875" style="1" customWidth="1"/>
    <col min="14528" max="14528" width="6.5703125" style="1" customWidth="1"/>
    <col min="14529" max="14529" width="7.5703125" style="1" bestFit="1" customWidth="1"/>
    <col min="14530" max="14534" width="13.28515625" style="1" customWidth="1"/>
    <col min="14535" max="14535" width="14.5703125" style="1" customWidth="1"/>
    <col min="14536" max="14536" width="14.85546875" style="1" customWidth="1"/>
    <col min="14537" max="14537" width="13.7109375" style="1" bestFit="1" customWidth="1"/>
    <col min="14538" max="14538" width="15.7109375" style="1" bestFit="1" customWidth="1"/>
    <col min="14539" max="14539" width="10.5703125" style="1" customWidth="1"/>
    <col min="14540" max="14540" width="8" style="1" customWidth="1"/>
    <col min="14541" max="14781" width="9.140625" style="1"/>
    <col min="14782" max="14782" width="3.85546875" style="1" customWidth="1"/>
    <col min="14783" max="14783" width="19.85546875" style="1" customWidth="1"/>
    <col min="14784" max="14784" width="6.5703125" style="1" customWidth="1"/>
    <col min="14785" max="14785" width="7.5703125" style="1" bestFit="1" customWidth="1"/>
    <col min="14786" max="14790" width="13.28515625" style="1" customWidth="1"/>
    <col min="14791" max="14791" width="14.5703125" style="1" customWidth="1"/>
    <col min="14792" max="14792" width="14.85546875" style="1" customWidth="1"/>
    <col min="14793" max="14793" width="13.7109375" style="1" bestFit="1" customWidth="1"/>
    <col min="14794" max="14794" width="15.7109375" style="1" bestFit="1" customWidth="1"/>
    <col min="14795" max="14795" width="10.5703125" style="1" customWidth="1"/>
    <col min="14796" max="14796" width="8" style="1" customWidth="1"/>
    <col min="14797" max="15037" width="9.140625" style="1"/>
    <col min="15038" max="15038" width="3.85546875" style="1" customWidth="1"/>
    <col min="15039" max="15039" width="19.85546875" style="1" customWidth="1"/>
    <col min="15040" max="15040" width="6.5703125" style="1" customWidth="1"/>
    <col min="15041" max="15041" width="7.5703125" style="1" bestFit="1" customWidth="1"/>
    <col min="15042" max="15046" width="13.28515625" style="1" customWidth="1"/>
    <col min="15047" max="15047" width="14.5703125" style="1" customWidth="1"/>
    <col min="15048" max="15048" width="14.85546875" style="1" customWidth="1"/>
    <col min="15049" max="15049" width="13.7109375" style="1" bestFit="1" customWidth="1"/>
    <col min="15050" max="15050" width="15.7109375" style="1" bestFit="1" customWidth="1"/>
    <col min="15051" max="15051" width="10.5703125" style="1" customWidth="1"/>
    <col min="15052" max="15052" width="8" style="1" customWidth="1"/>
    <col min="15053" max="15293" width="9.140625" style="1"/>
    <col min="15294" max="15294" width="3.85546875" style="1" customWidth="1"/>
    <col min="15295" max="15295" width="19.85546875" style="1" customWidth="1"/>
    <col min="15296" max="15296" width="6.5703125" style="1" customWidth="1"/>
    <col min="15297" max="15297" width="7.5703125" style="1" bestFit="1" customWidth="1"/>
    <col min="15298" max="15302" width="13.28515625" style="1" customWidth="1"/>
    <col min="15303" max="15303" width="14.5703125" style="1" customWidth="1"/>
    <col min="15304" max="15304" width="14.85546875" style="1" customWidth="1"/>
    <col min="15305" max="15305" width="13.7109375" style="1" bestFit="1" customWidth="1"/>
    <col min="15306" max="15306" width="15.7109375" style="1" bestFit="1" customWidth="1"/>
    <col min="15307" max="15307" width="10.5703125" style="1" customWidth="1"/>
    <col min="15308" max="15308" width="8" style="1" customWidth="1"/>
    <col min="15309" max="15549" width="9.140625" style="1"/>
    <col min="15550" max="15550" width="3.85546875" style="1" customWidth="1"/>
    <col min="15551" max="15551" width="19.85546875" style="1" customWidth="1"/>
    <col min="15552" max="15552" width="6.5703125" style="1" customWidth="1"/>
    <col min="15553" max="15553" width="7.5703125" style="1" bestFit="1" customWidth="1"/>
    <col min="15554" max="15558" width="13.28515625" style="1" customWidth="1"/>
    <col min="15559" max="15559" width="14.5703125" style="1" customWidth="1"/>
    <col min="15560" max="15560" width="14.85546875" style="1" customWidth="1"/>
    <col min="15561" max="15561" width="13.7109375" style="1" bestFit="1" customWidth="1"/>
    <col min="15562" max="15562" width="15.7109375" style="1" bestFit="1" customWidth="1"/>
    <col min="15563" max="15563" width="10.5703125" style="1" customWidth="1"/>
    <col min="15564" max="15564" width="8" style="1" customWidth="1"/>
    <col min="15565" max="15805" width="9.140625" style="1"/>
    <col min="15806" max="15806" width="3.85546875" style="1" customWidth="1"/>
    <col min="15807" max="15807" width="19.85546875" style="1" customWidth="1"/>
    <col min="15808" max="15808" width="6.5703125" style="1" customWidth="1"/>
    <col min="15809" max="15809" width="7.5703125" style="1" bestFit="1" customWidth="1"/>
    <col min="15810" max="15814" width="13.28515625" style="1" customWidth="1"/>
    <col min="15815" max="15815" width="14.5703125" style="1" customWidth="1"/>
    <col min="15816" max="15816" width="14.85546875" style="1" customWidth="1"/>
    <col min="15817" max="15817" width="13.7109375" style="1" bestFit="1" customWidth="1"/>
    <col min="15818" max="15818" width="15.7109375" style="1" bestFit="1" customWidth="1"/>
    <col min="15819" max="15819" width="10.5703125" style="1" customWidth="1"/>
    <col min="15820" max="15820" width="8" style="1" customWidth="1"/>
    <col min="15821" max="16061" width="9.140625" style="1"/>
    <col min="16062" max="16062" width="3.85546875" style="1" customWidth="1"/>
    <col min="16063" max="16063" width="19.85546875" style="1" customWidth="1"/>
    <col min="16064" max="16064" width="6.5703125" style="1" customWidth="1"/>
    <col min="16065" max="16065" width="7.5703125" style="1" bestFit="1" customWidth="1"/>
    <col min="16066" max="16070" width="13.28515625" style="1" customWidth="1"/>
    <col min="16071" max="16071" width="14.5703125" style="1" customWidth="1"/>
    <col min="16072" max="16072" width="14.85546875" style="1" customWidth="1"/>
    <col min="16073" max="16073" width="13.7109375" style="1" bestFit="1" customWidth="1"/>
    <col min="16074" max="16074" width="15.7109375" style="1" bestFit="1" customWidth="1"/>
    <col min="16075" max="16075" width="10.5703125" style="1" customWidth="1"/>
    <col min="16076" max="16076" width="8" style="1" customWidth="1"/>
    <col min="16077" max="16384" width="9.140625" style="1"/>
  </cols>
  <sheetData>
    <row r="1" spans="1:13" ht="28.5" customHeight="1" x14ac:dyDescent="0.25">
      <c r="A1" s="230" t="s">
        <v>75</v>
      </c>
      <c r="B1" s="230"/>
      <c r="C1" s="230"/>
      <c r="D1" s="230"/>
      <c r="E1" s="230"/>
      <c r="F1" s="230"/>
      <c r="G1" s="230"/>
      <c r="H1" s="230"/>
    </row>
    <row r="2" spans="1:13" ht="16.5" x14ac:dyDescent="0.25">
      <c r="A2" s="46"/>
      <c r="B2" s="52"/>
      <c r="C2" s="46"/>
      <c r="D2" s="46"/>
      <c r="E2" s="46"/>
      <c r="F2" s="46"/>
      <c r="G2" s="46"/>
      <c r="H2" s="46"/>
    </row>
    <row r="3" spans="1:13" ht="32.25" customHeight="1" x14ac:dyDescent="0.25">
      <c r="A3" s="231" t="s">
        <v>122</v>
      </c>
      <c r="B3" s="232"/>
      <c r="C3" s="232"/>
      <c r="D3" s="232"/>
      <c r="E3" s="232"/>
      <c r="F3" s="232"/>
      <c r="G3" s="232"/>
      <c r="H3" s="232"/>
    </row>
    <row r="4" spans="1:13" ht="27.75" customHeight="1" x14ac:dyDescent="0.25">
      <c r="A4" s="2" t="s">
        <v>2</v>
      </c>
    </row>
    <row r="5" spans="1:13" ht="38.25" customHeight="1" x14ac:dyDescent="0.25">
      <c r="A5" s="229" t="s">
        <v>123</v>
      </c>
      <c r="B5" s="229"/>
      <c r="C5" s="229"/>
      <c r="D5" s="229"/>
      <c r="E5" s="229"/>
      <c r="F5" s="229"/>
      <c r="G5" s="229"/>
      <c r="H5" s="229"/>
    </row>
    <row r="6" spans="1:13" ht="21.75" customHeight="1" x14ac:dyDescent="0.25">
      <c r="A6" s="54" t="s">
        <v>76</v>
      </c>
      <c r="B6" s="52"/>
      <c r="C6" s="46"/>
      <c r="D6" s="46"/>
      <c r="E6" s="46"/>
      <c r="F6" s="46"/>
      <c r="G6" s="46"/>
      <c r="H6" s="46"/>
    </row>
    <row r="7" spans="1:13" ht="46.5" customHeight="1" x14ac:dyDescent="0.25">
      <c r="A7" s="229" t="s">
        <v>77</v>
      </c>
      <c r="B7" s="229"/>
      <c r="C7" s="229"/>
      <c r="D7" s="229"/>
      <c r="E7" s="229"/>
      <c r="F7" s="229"/>
      <c r="G7" s="229"/>
      <c r="H7" s="70"/>
    </row>
    <row r="8" spans="1:13" ht="18" customHeight="1" x14ac:dyDescent="0.25">
      <c r="A8" s="46"/>
      <c r="B8" s="52"/>
      <c r="C8" s="46"/>
      <c r="D8" s="46"/>
      <c r="E8" s="46"/>
      <c r="F8" s="46"/>
      <c r="G8" s="46"/>
      <c r="H8" s="46"/>
    </row>
    <row r="9" spans="1:13" ht="69" customHeight="1" x14ac:dyDescent="0.25">
      <c r="A9" s="55" t="s">
        <v>6</v>
      </c>
      <c r="B9" s="55" t="s">
        <v>7</v>
      </c>
      <c r="C9" s="55" t="s">
        <v>8</v>
      </c>
      <c r="D9" s="55" t="s">
        <v>9</v>
      </c>
      <c r="E9" s="56" t="s">
        <v>124</v>
      </c>
      <c r="F9" s="3" t="s">
        <v>125</v>
      </c>
      <c r="G9" s="3" t="s">
        <v>126</v>
      </c>
      <c r="H9" s="57"/>
    </row>
    <row r="10" spans="1:13" ht="42" customHeight="1" x14ac:dyDescent="0.25">
      <c r="A10" s="55">
        <v>1</v>
      </c>
      <c r="B10" s="91" t="s">
        <v>127</v>
      </c>
      <c r="C10" s="55" t="s">
        <v>52</v>
      </c>
      <c r="D10" s="55">
        <v>1</v>
      </c>
      <c r="E10" s="56">
        <v>42976.99</v>
      </c>
      <c r="F10" s="3">
        <v>43214.37</v>
      </c>
      <c r="G10" s="3">
        <v>43741.14</v>
      </c>
      <c r="H10" s="57"/>
    </row>
    <row r="11" spans="1:13" s="62" customFormat="1" ht="36.75" customHeight="1" x14ac:dyDescent="0.25">
      <c r="A11" s="55">
        <v>2</v>
      </c>
      <c r="B11" s="91" t="s">
        <v>128</v>
      </c>
      <c r="C11" s="55" t="s">
        <v>129</v>
      </c>
      <c r="D11" s="55">
        <v>7</v>
      </c>
      <c r="E11" s="59">
        <v>668.68</v>
      </c>
      <c r="F11" s="60">
        <v>714.08</v>
      </c>
      <c r="G11" s="60">
        <v>708.38</v>
      </c>
      <c r="H11" s="61"/>
      <c r="K11" s="63">
        <f t="shared" ref="K11" si="0">M11*1.2</f>
        <v>934.8</v>
      </c>
      <c r="M11" s="64">
        <v>779</v>
      </c>
    </row>
    <row r="12" spans="1:13" ht="27.75" customHeight="1" x14ac:dyDescent="0.25">
      <c r="A12" s="233" t="s">
        <v>16</v>
      </c>
      <c r="B12" s="234"/>
      <c r="C12" s="233"/>
      <c r="D12" s="233"/>
      <c r="E12" s="65">
        <f>E10*D10+E11*D11</f>
        <v>47657.75</v>
      </c>
      <c r="F12" s="60">
        <f>F10*D10+F11*D11</f>
        <v>48212.93</v>
      </c>
      <c r="G12" s="60">
        <f>G10*D10+G11*D11</f>
        <v>48699.8</v>
      </c>
      <c r="H12" s="61"/>
    </row>
    <row r="13" spans="1:13" ht="30.75" customHeight="1" x14ac:dyDescent="0.25">
      <c r="A13" s="235" t="s">
        <v>130</v>
      </c>
      <c r="B13" s="235"/>
      <c r="C13" s="235"/>
      <c r="D13" s="235"/>
      <c r="E13" s="235"/>
      <c r="F13" s="235"/>
      <c r="G13" s="235"/>
      <c r="H13" s="236"/>
    </row>
    <row r="14" spans="1:13" ht="36" customHeight="1" x14ac:dyDescent="0.25">
      <c r="A14" s="228" t="s">
        <v>131</v>
      </c>
      <c r="B14" s="228"/>
      <c r="C14" s="228"/>
      <c r="D14" s="228"/>
      <c r="E14" s="228"/>
      <c r="F14" s="228"/>
      <c r="G14" s="228"/>
      <c r="H14" s="228"/>
    </row>
    <row r="15" spans="1:13" ht="38.25" hidden="1" customHeight="1" x14ac:dyDescent="0.25">
      <c r="A15" s="229" t="s">
        <v>78</v>
      </c>
      <c r="B15" s="229"/>
      <c r="C15" s="229"/>
      <c r="D15" s="229"/>
      <c r="E15" s="229"/>
      <c r="F15" s="229"/>
      <c r="G15" s="229"/>
      <c r="H15" s="89"/>
    </row>
    <row r="16" spans="1:13" ht="16.5" x14ac:dyDescent="0.25">
      <c r="B16" s="73" t="s">
        <v>18</v>
      </c>
      <c r="C16" s="46"/>
      <c r="D16" s="46"/>
      <c r="E16" s="46"/>
      <c r="F16" s="46"/>
      <c r="G16" s="46"/>
    </row>
    <row r="17" spans="1:7" ht="37.5" x14ac:dyDescent="0.3">
      <c r="B17" s="87" t="s">
        <v>79</v>
      </c>
      <c r="C17" s="24"/>
      <c r="D17" s="46"/>
      <c r="E17" s="46"/>
      <c r="F17" s="46"/>
      <c r="G17" s="46"/>
    </row>
    <row r="18" spans="1:7" ht="19.5" customHeight="1" x14ac:dyDescent="0.3">
      <c r="B18" s="88" t="s">
        <v>36</v>
      </c>
      <c r="C18" s="24"/>
      <c r="D18" s="46"/>
      <c r="E18" s="46"/>
      <c r="F18" s="46"/>
      <c r="G18" s="46"/>
    </row>
    <row r="19" spans="1:7" ht="18.75" x14ac:dyDescent="0.3">
      <c r="B19" s="72"/>
      <c r="C19" s="24"/>
      <c r="D19" s="46"/>
      <c r="E19" s="46"/>
      <c r="F19" s="46"/>
      <c r="G19" s="46"/>
    </row>
    <row r="20" spans="1:7" ht="37.5" x14ac:dyDescent="0.3">
      <c r="B20" s="21" t="s">
        <v>90</v>
      </c>
      <c r="C20" s="24"/>
      <c r="D20" s="46"/>
      <c r="E20" s="46"/>
      <c r="F20" s="46"/>
      <c r="G20" s="46"/>
    </row>
    <row r="21" spans="1:7" ht="18.75" x14ac:dyDescent="0.3">
      <c r="B21" s="23" t="s">
        <v>22</v>
      </c>
      <c r="C21" s="24"/>
      <c r="D21" s="46"/>
      <c r="E21" s="46"/>
      <c r="F21" s="46"/>
      <c r="G21" s="46"/>
    </row>
    <row r="22" spans="1:7" ht="18.75" x14ac:dyDescent="0.3">
      <c r="B22" s="72"/>
      <c r="C22" s="24"/>
      <c r="D22" s="46"/>
      <c r="E22" s="46"/>
      <c r="F22" s="46"/>
    </row>
    <row r="23" spans="1:7" ht="18.75" x14ac:dyDescent="0.3">
      <c r="A23" s="2"/>
      <c r="B23" s="68" t="s">
        <v>35</v>
      </c>
      <c r="C23" s="24"/>
      <c r="D23" s="46"/>
      <c r="E23" s="46"/>
      <c r="F23" s="46"/>
    </row>
    <row r="24" spans="1:7" ht="50.25" x14ac:dyDescent="0.3">
      <c r="B24" s="45" t="s">
        <v>132</v>
      </c>
      <c r="C24" s="24"/>
    </row>
    <row r="25" spans="1:7" ht="18.75" x14ac:dyDescent="0.3">
      <c r="B25" s="31" t="s">
        <v>133</v>
      </c>
      <c r="C25" s="24"/>
    </row>
    <row r="26" spans="1:7" ht="21.75" customHeight="1" x14ac:dyDescent="0.3">
      <c r="B26" s="72"/>
      <c r="C26" s="24"/>
    </row>
    <row r="27" spans="1:7" ht="26.25" customHeight="1" x14ac:dyDescent="0.25">
      <c r="B27" s="212" t="s">
        <v>25</v>
      </c>
      <c r="C27" s="213"/>
      <c r="G27" s="74" t="s">
        <v>24</v>
      </c>
    </row>
    <row r="28" spans="1:7" ht="15.75" customHeight="1" x14ac:dyDescent="0.25">
      <c r="B28" s="213"/>
      <c r="C28" s="213"/>
      <c r="G28" s="71">
        <f ca="1">TODAY()</f>
        <v>46188</v>
      </c>
    </row>
    <row r="29" spans="1:7" ht="18.75" x14ac:dyDescent="0.3">
      <c r="B29" s="69" t="s">
        <v>91</v>
      </c>
      <c r="C29" s="24"/>
      <c r="G29" s="67" t="s">
        <v>80</v>
      </c>
    </row>
    <row r="36" spans="3:3" x14ac:dyDescent="0.25">
      <c r="C36" s="53"/>
    </row>
  </sheetData>
  <mergeCells count="9">
    <mergeCell ref="A14:H14"/>
    <mergeCell ref="A15:G15"/>
    <mergeCell ref="B27:C28"/>
    <mergeCell ref="A1:H1"/>
    <mergeCell ref="A3:H3"/>
    <mergeCell ref="A5:H5"/>
    <mergeCell ref="A7:G7"/>
    <mergeCell ref="A12:D12"/>
    <mergeCell ref="A13:H13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27</vt:i4>
      </vt:variant>
      <vt:variant>
        <vt:lpstr>Именованные диапазоны</vt:lpstr>
      </vt:variant>
      <vt:variant>
        <vt:i4>13</vt:i4>
      </vt:variant>
    </vt:vector>
  </HeadingPairs>
  <TitlesOfParts>
    <vt:vector size="40" baseType="lpstr">
      <vt:lpstr>компл к орг</vt:lpstr>
      <vt:lpstr>компл к орг (2)</vt:lpstr>
      <vt:lpstr>ремонт авто</vt:lpstr>
      <vt:lpstr>бак</vt:lpstr>
      <vt:lpstr>котел</vt:lpstr>
      <vt:lpstr>ремонт керхера</vt:lpstr>
      <vt:lpstr>монтаж камеры</vt:lpstr>
      <vt:lpstr>стойка</vt:lpstr>
      <vt:lpstr>монтаж тревожки</vt:lpstr>
      <vt:lpstr>удостоверение</vt:lpstr>
      <vt:lpstr>Лист2</vt:lpstr>
      <vt:lpstr>датчик движения</vt:lpstr>
      <vt:lpstr>датчик движения ЕАТ</vt:lpstr>
      <vt:lpstr>огурцы, томаты</vt:lpstr>
      <vt:lpstr>монтаж тревожки (2)</vt:lpstr>
      <vt:lpstr>капуста чеснок</vt:lpstr>
      <vt:lpstr>краска</vt:lpstr>
      <vt:lpstr>фоторецептор</vt:lpstr>
      <vt:lpstr>обучение ГОиЧС</vt:lpstr>
      <vt:lpstr>краска с ед</vt:lpstr>
      <vt:lpstr>краска с ед 1</vt:lpstr>
      <vt:lpstr>компл к орг 2</vt:lpstr>
      <vt:lpstr>мишени</vt:lpstr>
      <vt:lpstr> то кнопка</vt:lpstr>
      <vt:lpstr>плитка Армстронг</vt:lpstr>
      <vt:lpstr>валик</vt:lpstr>
      <vt:lpstr>лаб исследования</vt:lpstr>
      <vt:lpstr>' то кнопка'!Область_печати</vt:lpstr>
      <vt:lpstr>бак!Область_печати</vt:lpstr>
      <vt:lpstr>'датчик движения'!Область_печати</vt:lpstr>
      <vt:lpstr>'датчик движения ЕАТ'!Область_печати</vt:lpstr>
      <vt:lpstr>'капуста чеснок'!Область_печати</vt:lpstr>
      <vt:lpstr>котел!Область_печати</vt:lpstr>
      <vt:lpstr>'монтаж камеры'!Область_печати</vt:lpstr>
      <vt:lpstr>'монтаж тревожки'!Область_печати</vt:lpstr>
      <vt:lpstr>'монтаж тревожки (2)'!Область_печати</vt:lpstr>
      <vt:lpstr>'обучение ГОиЧС'!Область_печати</vt:lpstr>
      <vt:lpstr>'ремонт авто'!Область_печати</vt:lpstr>
      <vt:lpstr>'ремонт керхера'!Область_печати</vt:lpstr>
      <vt:lpstr>стойка!Область_печати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2026-06-08T04:24:01Z</cp:lastPrinted>
  <dcterms:created xsi:type="dcterms:W3CDTF">2026-04-13T08:44:47Z</dcterms:created>
  <dcterms:modified xsi:type="dcterms:W3CDTF">2026-06-15T07:17:11Z</dcterms:modified>
</cp:coreProperties>
</file>