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-120" yWindow="-120" windowWidth="19420" windowHeight="11020"/>
  </bookViews>
  <sheets>
    <sheet name="Лист1" sheetId="1" r:id="rId1"/>
  </sheets>
  <calcPr calcId="124519" refMode="R1C1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D34" i="1"/>
  <c r="AC33"/>
  <c r="AD33" s="1"/>
  <c r="AC13"/>
  <c r="AD13" s="1"/>
  <c r="AC14"/>
  <c r="AD14" s="1"/>
  <c r="AC15"/>
  <c r="AD15" s="1"/>
  <c r="AC16"/>
  <c r="AD16" s="1"/>
  <c r="AC17"/>
  <c r="AD17" s="1"/>
  <c r="AC18"/>
  <c r="AD18" s="1"/>
  <c r="AC19"/>
  <c r="AD19" s="1"/>
  <c r="AC20"/>
  <c r="AD20" s="1"/>
  <c r="AC21"/>
  <c r="AD21" s="1"/>
  <c r="AC22"/>
  <c r="AD22" s="1"/>
  <c r="AC23"/>
  <c r="AD23" s="1"/>
  <c r="AC24"/>
  <c r="AD24" s="1"/>
  <c r="AC25"/>
  <c r="AD25" s="1"/>
  <c r="AC26"/>
  <c r="AD26" s="1"/>
  <c r="AC27"/>
  <c r="AD27" s="1"/>
  <c r="AC28"/>
  <c r="AD28" s="1"/>
  <c r="AC29"/>
  <c r="AD29" s="1"/>
  <c r="AC30"/>
  <c r="AD30" s="1"/>
  <c r="AC31"/>
  <c r="AD31" s="1"/>
  <c r="AC32"/>
  <c r="AD32" s="1"/>
  <c r="AC12"/>
  <c r="AD12" s="1"/>
</calcChain>
</file>

<file path=xl/sharedStrings.xml><?xml version="1.0" encoding="utf-8"?>
<sst xmlns="http://schemas.openxmlformats.org/spreadsheetml/2006/main" count="148" uniqueCount="87">
  <si>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</si>
  <si>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</si>
  <si>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</si>
  <si>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</si>
  <si>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</si>
  <si>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</si>
  <si>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</si>
  <si>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</si>
  <si>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</si>
  <si>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</si>
  <si>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</si>
  <si>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</si>
  <si>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</si>
  <si>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</si>
  <si>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</si>
  <si>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</si>
  <si>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</si>
  <si>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</si>
  <si>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</si>
  <si>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</si>
  <si>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</si>
  <si>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</si>
  <si>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</si>
  <si>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</si>
  <si>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</si>
  <si>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</si>
  <si>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</si>
  <si>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</si>
  <si>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</si>
  <si>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</si>
  <si>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Итого:</t>
  </si>
  <si>
    <t>Поставщик 1</t>
  </si>
  <si>
    <t>Поставщик 2</t>
  </si>
  <si>
    <t>Поставщик 3</t>
  </si>
  <si>
    <t>РАСЧЕТ НМЦК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</si>
  <si>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</si>
  <si>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</si>
  <si>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Средняя цена (руб.)</t>
  </si>
  <si>
    <t xml:space="preserve">Работник контрактной службы/контрактный управляющий: </t>
  </si>
  <si>
    <t>Дата подготовки обоснования НМЦК: 02.07.2026</t>
  </si>
  <si>
    <t>м.</t>
  </si>
  <si>
    <t>шт.</t>
  </si>
  <si>
    <t>25.21.10.000</t>
  </si>
  <si>
    <t>25.21.10.001</t>
  </si>
  <si>
    <t>25.21.10.004</t>
  </si>
  <si>
    <t>25.21.10.005</t>
  </si>
  <si>
    <t>25.21.10.006</t>
  </si>
  <si>
    <t>25.21.10.007</t>
  </si>
  <si>
    <t>25.21.10.008</t>
  </si>
  <si>
    <t>25.21.10.009</t>
  </si>
  <si>
    <t>25.21.10.010</t>
  </si>
  <si>
    <t>25.21.10.011</t>
  </si>
  <si>
    <t>25.21.10.012</t>
  </si>
  <si>
    <t>25.21.10.013</t>
  </si>
  <si>
    <t>25.21.10.014</t>
  </si>
  <si>
    <t>25.21.10.015</t>
  </si>
  <si>
    <t>25.21.10.016</t>
  </si>
  <si>
    <t>25.21.10.017</t>
  </si>
  <si>
    <t>25.21.10.018</t>
  </si>
  <si>
    <t>25.21.10.019</t>
  </si>
  <si>
    <t>25.21.10.020</t>
  </si>
  <si>
    <t>25.21.10.021</t>
  </si>
  <si>
    <t>25.21.10.022</t>
  </si>
  <si>
    <t>25.21.10.023</t>
  </si>
  <si>
    <t>Труба полипропиленовая для отопления 32</t>
  </si>
  <si>
    <t>Труба полипропиленовая для отопления 25</t>
  </si>
  <si>
    <t>Кран пластиковый 32</t>
  </si>
  <si>
    <t>Кран пластиковый 25</t>
  </si>
  <si>
    <t>Кран шаровый для радиатора пластик угловой 25х3,4</t>
  </si>
  <si>
    <t>Тройник  переходной пластиковый 32х25х32</t>
  </si>
  <si>
    <t>Тройник  пластиковый 25х25х25</t>
  </si>
  <si>
    <t>Муфта полипропиленовая соединительная 32</t>
  </si>
  <si>
    <t>Муфта полипропиленовая соединительная 25</t>
  </si>
  <si>
    <t>Угол пластиковый полипропиленовый 32</t>
  </si>
  <si>
    <t>Угол пластиковый полипропиленовый 25</t>
  </si>
  <si>
    <t>Монтажный набор для радиатора 34</t>
  </si>
  <si>
    <t>Кронштейн для крепления радиатора</t>
  </si>
  <si>
    <t>Крепеж для пластиковой трубы 32</t>
  </si>
  <si>
    <t>Крепеж для пластиковой трубы 25</t>
  </si>
  <si>
    <t>Счетчик для воды СГВ15</t>
  </si>
  <si>
    <t>Грязевик латуневый 15</t>
  </si>
  <si>
    <t>Грязевик пластиковый 32</t>
  </si>
  <si>
    <t>МКР ½ внутренняя резьба на пластик 25</t>
  </si>
  <si>
    <t>МКР ¾ внутренняя резьба на пластик 32</t>
  </si>
  <si>
    <t>МК не разборная ½ на пластик 25</t>
  </si>
  <si>
    <t>МК не разборная ¾  на пластик 25</t>
  </si>
  <si>
    <t>На основании проведенного анализа рынка и расчетов, НМЦК составляет:51776,77 ₽ рублей.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</si>
</sst>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7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.8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10.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 applyAlignment="0"/>
    <xf numFmtId="0" fontId="14" fillId="0" borderId="0"/>
  </cellStyleXfs>
  <cellXfs count="62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13" fillId="0" borderId="0" xfId="0" applyFont="1" applyAlignment="1">
      <alignment horizontal="center"/>
    </xf>
    <xf numFmtId="4" fontId="15" fillId="0" borderId="6" xfId="1" applyNumberFormat="1" applyFont="1" applyFill="1" applyBorder="1" applyAlignment="1">
      <alignment horizontal="center" vertical="center"/>
    </xf>
    <xf numFmtId="4" fontId="15" fillId="0" borderId="6" xfId="0" applyNumberFormat="1" applyFont="1" applyFill="1" applyBorder="1" applyAlignment="1">
      <alignment horizontal="center" vertical="center" wrapText="1"/>
    </xf>
    <xf numFmtId="4" fontId="16" fillId="0" borderId="6" xfId="0" applyNumberFormat="1" applyFont="1" applyFill="1" applyBorder="1" applyAlignment="1">
      <alignment horizontal="center" vertical="center" wrapText="1"/>
    </xf>
    <xf numFmtId="4" fontId="16" fillId="0" borderId="2" xfId="1" applyNumberFormat="1" applyFont="1" applyFill="1" applyBorder="1" applyAlignment="1">
      <alignment horizontal="center" vertical="center" wrapText="1"/>
    </xf>
    <xf numFmtId="2" fontId="15" fillId="0" borderId="6" xfId="1" applyNumberFormat="1" applyFont="1" applyFill="1" applyBorder="1" applyAlignment="1">
      <alignment horizontal="center" vertical="center" wrapText="1" readingOrder="1"/>
    </xf>
    <xf numFmtId="0" fontId="15" fillId="0" borderId="16" xfId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5" fillId="0" borderId="17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7" fillId="0" borderId="12" xfId="0" applyFont="1" applyFill="1" applyBorder="1" applyAlignment="1">
      <alignment horizontal="center" wrapText="1"/>
    </xf>
    <xf numFmtId="0" fontId="7" fillId="0" borderId="13" xfId="0" applyFont="1" applyFill="1" applyBorder="1" applyAlignment="1">
      <alignment horizont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47"/>
  <sheetViews>
    <sheetView tabSelected="1" workbookViewId="0">
      <selection activeCell="A42" sqref="A42:XFD45"/>
    </sheetView>
  </sheetViews>
  <sheetFormatPr defaultColWidth="9" defaultRowHeight="14.5"/>
  <cols>
    <col min="1" max="1" width="7.81640625" style="3" customWidth="1"/>
    <col min="2" max="2" width="20.81640625" style="3" customWidth="1"/>
    <col min="3" max="3" width="17.81640625" style="3" customWidth="1"/>
    <col min="4" max="4" width="31.26953125" style="3" customWidth="1"/>
    <col min="5" max="5" width="17" style="3" customWidth="1"/>
    <col min="6" max="6" width="8.81640625" style="3" customWidth="1"/>
    <col min="7" max="9" width="22" style="12" customWidth="1"/>
    <col min="10" max="26" width="22" style="12" hidden="1" customWidth="1"/>
    <col min="27" max="27" width="20.54296875" style="12" customWidth="1"/>
    <col min="28" max="28" width="23" style="12" customWidth="1"/>
    <col min="29" max="29" width="15.1796875" style="12" customWidth="1"/>
    <col min="30" max="30" width="27.7265625" style="3" customWidth="1"/>
    <col min="31" max="31" width="18.453125" style="3" customWidth="1"/>
    <col min="32" max="1025" width="9.1796875" style="3" customWidth="1"/>
    <col min="1026" max="16384" width="9" style="3"/>
  </cols>
  <sheetData>
    <row r="1" spans="1:30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0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0" ht="36" customHeight="1">
      <c r="A3" s="32" t="s">
        <v>1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</row>
    <row r="4" spans="1:30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0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0" ht="24.75" customHeight="1">
      <c r="A6" s="33" t="s">
        <v>2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</row>
    <row r="7" spans="1:30" ht="42" customHeight="1">
      <c r="A7" s="33" t="s">
        <v>35</v>
      </c>
      <c r="B7" s="33"/>
      <c r="C7" s="34" t="s">
        <v>36</v>
      </c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</row>
    <row r="8" spans="1:30" ht="43.5" customHeight="1">
      <c r="A8" s="35" t="s">
        <v>34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8"/>
    </row>
    <row r="9" spans="1:30" ht="125.25" customHeight="1">
      <c r="A9" s="41" t="s">
        <v>3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</row>
    <row r="10" spans="1:30" ht="30" customHeight="1">
      <c r="A10" s="33" t="s">
        <v>4</v>
      </c>
      <c r="B10" s="33" t="s">
        <v>5</v>
      </c>
      <c r="C10" s="33"/>
      <c r="D10" s="42" t="s">
        <v>6</v>
      </c>
      <c r="E10" s="33" t="s">
        <v>7</v>
      </c>
      <c r="F10" s="42" t="s">
        <v>8</v>
      </c>
      <c r="G10" s="6" t="s">
        <v>31</v>
      </c>
      <c r="H10" s="6" t="s">
        <v>32</v>
      </c>
      <c r="I10" s="6" t="s">
        <v>33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2" t="s">
        <v>37</v>
      </c>
      <c r="AD10" s="8" t="s">
        <v>28</v>
      </c>
    </row>
    <row r="11" spans="1:30" ht="45" customHeight="1">
      <c r="A11" s="33"/>
      <c r="B11" s="33"/>
      <c r="C11" s="33"/>
      <c r="D11" s="42"/>
      <c r="E11" s="33"/>
      <c r="F11" s="42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2"/>
      <c r="AD11" s="10"/>
    </row>
    <row r="12" spans="1:30" ht="52.5" customHeight="1">
      <c r="A12" s="61">
        <v>1</v>
      </c>
      <c r="B12" s="33" t="s">
        <v>64</v>
      </c>
      <c r="C12" s="39"/>
      <c r="D12" s="25" t="s">
        <v>42</v>
      </c>
      <c r="E12" s="31" t="s">
        <v>40</v>
      </c>
      <c r="F12" s="11">
        <v>70</v>
      </c>
      <c r="G12" s="26">
        <v>188</v>
      </c>
      <c r="H12" s="27">
        <v>190</v>
      </c>
      <c r="I12" s="28">
        <v>200</v>
      </c>
      <c r="AA12" s="11">
        <v>11.87</v>
      </c>
      <c r="AB12" s="11">
        <v>9.6300000000000008</v>
      </c>
      <c r="AC12" s="29">
        <f>(G12+H12+I12)/3</f>
        <v>192.66666666666666</v>
      </c>
      <c r="AD12" s="30">
        <f t="shared" ref="AD12:AD16" si="0">AC12*F12</f>
        <v>13486.666666666666</v>
      </c>
    </row>
    <row r="13" spans="1:30" ht="52.5" customHeight="1">
      <c r="A13" s="61">
        <v>2</v>
      </c>
      <c r="B13" s="40" t="s">
        <v>65</v>
      </c>
      <c r="C13" s="37" t="s">
        <v>65</v>
      </c>
      <c r="D13" s="25" t="s">
        <v>43</v>
      </c>
      <c r="E13" s="31" t="s">
        <v>40</v>
      </c>
      <c r="F13" s="11">
        <v>30</v>
      </c>
      <c r="G13" s="26">
        <v>97</v>
      </c>
      <c r="H13" s="27">
        <v>180</v>
      </c>
      <c r="I13" s="28">
        <v>100</v>
      </c>
      <c r="AA13" s="11">
        <v>3.68</v>
      </c>
      <c r="AB13" s="11">
        <v>7.23</v>
      </c>
      <c r="AC13" s="29">
        <f t="shared" ref="AC13:AC33" si="1">(G13+H13+I13)/3</f>
        <v>125.66666666666667</v>
      </c>
      <c r="AD13" s="30">
        <f t="shared" si="0"/>
        <v>3770</v>
      </c>
    </row>
    <row r="14" spans="1:30" ht="52.5" customHeight="1">
      <c r="A14" s="61">
        <v>3</v>
      </c>
      <c r="B14" s="40" t="s">
        <v>66</v>
      </c>
      <c r="C14" s="37" t="s">
        <v>66</v>
      </c>
      <c r="D14" s="25" t="s">
        <v>44</v>
      </c>
      <c r="E14" s="31" t="s">
        <v>41</v>
      </c>
      <c r="F14" s="11">
        <v>2</v>
      </c>
      <c r="G14" s="26">
        <v>283</v>
      </c>
      <c r="H14" s="27">
        <v>250</v>
      </c>
      <c r="I14" s="28">
        <v>290</v>
      </c>
      <c r="AA14" s="11">
        <v>51.32</v>
      </c>
      <c r="AB14" s="11">
        <v>6.08</v>
      </c>
      <c r="AC14" s="29">
        <f t="shared" si="1"/>
        <v>274.33333333333331</v>
      </c>
      <c r="AD14" s="30">
        <f t="shared" si="0"/>
        <v>548.66666666666663</v>
      </c>
    </row>
    <row r="15" spans="1:30" ht="52.5" customHeight="1">
      <c r="A15" s="61">
        <v>4</v>
      </c>
      <c r="B15" s="40" t="s">
        <v>67</v>
      </c>
      <c r="C15" s="37" t="s">
        <v>67</v>
      </c>
      <c r="D15" s="25" t="s">
        <v>45</v>
      </c>
      <c r="E15" s="31" t="s">
        <v>41</v>
      </c>
      <c r="F15" s="11">
        <v>9</v>
      </c>
      <c r="G15" s="26">
        <v>178</v>
      </c>
      <c r="H15" s="27">
        <v>230</v>
      </c>
      <c r="I15" s="28">
        <v>190</v>
      </c>
      <c r="AA15" s="11">
        <v>60.02</v>
      </c>
      <c r="AB15" s="11">
        <v>13.21</v>
      </c>
      <c r="AC15" s="29">
        <f t="shared" si="1"/>
        <v>199.33333333333334</v>
      </c>
      <c r="AD15" s="30">
        <f t="shared" si="0"/>
        <v>1794</v>
      </c>
    </row>
    <row r="16" spans="1:30" ht="52.5" customHeight="1">
      <c r="A16" s="61">
        <v>5</v>
      </c>
      <c r="B16" s="40" t="s">
        <v>68</v>
      </c>
      <c r="C16" s="37" t="s">
        <v>68</v>
      </c>
      <c r="D16" s="25" t="s">
        <v>46</v>
      </c>
      <c r="E16" s="31" t="s">
        <v>41</v>
      </c>
      <c r="F16" s="11">
        <v>22</v>
      </c>
      <c r="G16" s="26">
        <v>578</v>
      </c>
      <c r="H16" s="27">
        <v>390</v>
      </c>
      <c r="I16" s="28">
        <v>585</v>
      </c>
      <c r="AA16" s="11">
        <v>26.39</v>
      </c>
      <c r="AB16" s="11">
        <v>17.149999999999999</v>
      </c>
      <c r="AC16" s="29">
        <f t="shared" si="1"/>
        <v>517.66666666666663</v>
      </c>
      <c r="AD16" s="30">
        <f t="shared" si="0"/>
        <v>11388.666666666666</v>
      </c>
    </row>
    <row r="17" spans="1:30" s="24" customFormat="1" ht="52.5" customHeight="1">
      <c r="A17" s="23">
        <v>6</v>
      </c>
      <c r="B17" s="40" t="s">
        <v>69</v>
      </c>
      <c r="C17" s="37" t="s">
        <v>69</v>
      </c>
      <c r="D17" s="25" t="s">
        <v>47</v>
      </c>
      <c r="E17" s="31" t="s">
        <v>41</v>
      </c>
      <c r="F17" s="23">
        <v>24</v>
      </c>
      <c r="G17" s="26">
        <v>46</v>
      </c>
      <c r="H17" s="27">
        <v>50</v>
      </c>
      <c r="I17" s="28">
        <v>49</v>
      </c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23">
        <v>26.39</v>
      </c>
      <c r="AB17" s="23">
        <v>17.149999999999999</v>
      </c>
      <c r="AC17" s="29">
        <f t="shared" si="1"/>
        <v>48.333333333333336</v>
      </c>
      <c r="AD17" s="30">
        <f t="shared" ref="AD17:AD33" si="2">AC17*F17</f>
        <v>1160</v>
      </c>
    </row>
    <row r="18" spans="1:30" s="24" customFormat="1" ht="52.5" customHeight="1">
      <c r="A18" s="23">
        <v>7</v>
      </c>
      <c r="B18" s="40" t="s">
        <v>70</v>
      </c>
      <c r="C18" s="37" t="s">
        <v>70</v>
      </c>
      <c r="D18" s="25" t="s">
        <v>48</v>
      </c>
      <c r="E18" s="31" t="s">
        <v>41</v>
      </c>
      <c r="F18" s="23">
        <v>8</v>
      </c>
      <c r="G18" s="26">
        <v>19</v>
      </c>
      <c r="H18" s="27">
        <v>45</v>
      </c>
      <c r="I18" s="28">
        <v>20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23">
        <v>26.39</v>
      </c>
      <c r="AB18" s="23">
        <v>17.149999999999999</v>
      </c>
      <c r="AC18" s="29">
        <f t="shared" si="1"/>
        <v>28</v>
      </c>
      <c r="AD18" s="30">
        <f t="shared" si="2"/>
        <v>224</v>
      </c>
    </row>
    <row r="19" spans="1:30" s="24" customFormat="1" ht="52.5" customHeight="1">
      <c r="A19" s="23">
        <v>8</v>
      </c>
      <c r="B19" s="40" t="s">
        <v>71</v>
      </c>
      <c r="C19" s="37" t="s">
        <v>71</v>
      </c>
      <c r="D19" s="25" t="s">
        <v>49</v>
      </c>
      <c r="E19" s="31" t="s">
        <v>41</v>
      </c>
      <c r="F19" s="23">
        <v>20</v>
      </c>
      <c r="G19" s="26">
        <v>14</v>
      </c>
      <c r="H19" s="27">
        <v>40</v>
      </c>
      <c r="I19" s="28">
        <v>16</v>
      </c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23">
        <v>26.39</v>
      </c>
      <c r="AB19" s="23">
        <v>17.149999999999999</v>
      </c>
      <c r="AC19" s="29">
        <f t="shared" si="1"/>
        <v>23.333333333333332</v>
      </c>
      <c r="AD19" s="30">
        <f t="shared" si="2"/>
        <v>466.66666666666663</v>
      </c>
    </row>
    <row r="20" spans="1:30" s="24" customFormat="1" ht="52.5" customHeight="1">
      <c r="A20" s="23">
        <v>9</v>
      </c>
      <c r="B20" s="40" t="s">
        <v>72</v>
      </c>
      <c r="C20" s="37" t="s">
        <v>72</v>
      </c>
      <c r="D20" s="25" t="s">
        <v>50</v>
      </c>
      <c r="E20" s="31" t="s">
        <v>41</v>
      </c>
      <c r="F20" s="23">
        <v>10</v>
      </c>
      <c r="G20" s="26">
        <v>10</v>
      </c>
      <c r="H20" s="27">
        <v>37</v>
      </c>
      <c r="I20" s="28">
        <v>11</v>
      </c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23">
        <v>26.39</v>
      </c>
      <c r="AB20" s="23">
        <v>17.149999999999999</v>
      </c>
      <c r="AC20" s="29">
        <f t="shared" si="1"/>
        <v>19.333333333333332</v>
      </c>
      <c r="AD20" s="30">
        <f t="shared" si="2"/>
        <v>193.33333333333331</v>
      </c>
    </row>
    <row r="21" spans="1:30" s="24" customFormat="1" ht="52.5" customHeight="1">
      <c r="A21" s="23">
        <v>10</v>
      </c>
      <c r="B21" s="40" t="s">
        <v>73</v>
      </c>
      <c r="C21" s="37" t="s">
        <v>73</v>
      </c>
      <c r="D21" s="25" t="s">
        <v>51</v>
      </c>
      <c r="E21" s="31" t="s">
        <v>41</v>
      </c>
      <c r="F21" s="23">
        <v>14</v>
      </c>
      <c r="G21" s="26">
        <v>27</v>
      </c>
      <c r="H21" s="27">
        <v>35</v>
      </c>
      <c r="I21" s="28">
        <v>29</v>
      </c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23">
        <v>26.39</v>
      </c>
      <c r="AB21" s="23">
        <v>17.149999999999999</v>
      </c>
      <c r="AC21" s="29">
        <f t="shared" si="1"/>
        <v>30.333333333333332</v>
      </c>
      <c r="AD21" s="30">
        <f t="shared" si="2"/>
        <v>424.66666666666663</v>
      </c>
    </row>
    <row r="22" spans="1:30" s="24" customFormat="1" ht="52.5" customHeight="1">
      <c r="A22" s="23">
        <v>11</v>
      </c>
      <c r="B22" s="40" t="s">
        <v>74</v>
      </c>
      <c r="C22" s="37" t="s">
        <v>74</v>
      </c>
      <c r="D22" s="25" t="s">
        <v>52</v>
      </c>
      <c r="E22" s="31" t="s">
        <v>41</v>
      </c>
      <c r="F22" s="23">
        <v>8</v>
      </c>
      <c r="G22" s="26">
        <v>18</v>
      </c>
      <c r="H22" s="27">
        <v>32</v>
      </c>
      <c r="I22" s="28">
        <v>19</v>
      </c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23">
        <v>26.39</v>
      </c>
      <c r="AB22" s="23">
        <v>17.149999999999999</v>
      </c>
      <c r="AC22" s="29">
        <f t="shared" si="1"/>
        <v>23</v>
      </c>
      <c r="AD22" s="30">
        <f t="shared" si="2"/>
        <v>184</v>
      </c>
    </row>
    <row r="23" spans="1:30" s="24" customFormat="1" ht="52.5" customHeight="1">
      <c r="A23" s="23">
        <v>12</v>
      </c>
      <c r="B23" s="40" t="s">
        <v>75</v>
      </c>
      <c r="C23" s="37" t="s">
        <v>75</v>
      </c>
      <c r="D23" s="25" t="s">
        <v>53</v>
      </c>
      <c r="E23" s="31" t="s">
        <v>41</v>
      </c>
      <c r="F23" s="23">
        <v>11</v>
      </c>
      <c r="G23" s="26">
        <v>374</v>
      </c>
      <c r="H23" s="27">
        <v>250</v>
      </c>
      <c r="I23" s="28">
        <v>375</v>
      </c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23">
        <v>26.39</v>
      </c>
      <c r="AB23" s="23">
        <v>17.149999999999999</v>
      </c>
      <c r="AC23" s="29">
        <f t="shared" si="1"/>
        <v>333</v>
      </c>
      <c r="AD23" s="30">
        <f t="shared" si="2"/>
        <v>3663</v>
      </c>
    </row>
    <row r="24" spans="1:30" s="24" customFormat="1" ht="52.5" customHeight="1">
      <c r="A24" s="23">
        <v>13</v>
      </c>
      <c r="B24" s="40" t="s">
        <v>76</v>
      </c>
      <c r="C24" s="37" t="s">
        <v>76</v>
      </c>
      <c r="D24" s="25" t="s">
        <v>54</v>
      </c>
      <c r="E24" s="31" t="s">
        <v>41</v>
      </c>
      <c r="F24" s="23">
        <v>44</v>
      </c>
      <c r="G24" s="26">
        <v>58</v>
      </c>
      <c r="H24" s="27">
        <v>75</v>
      </c>
      <c r="I24" s="28">
        <v>376</v>
      </c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23">
        <v>26.39</v>
      </c>
      <c r="AB24" s="23">
        <v>17.149999999999999</v>
      </c>
      <c r="AC24" s="29">
        <f t="shared" si="1"/>
        <v>169.66666666666666</v>
      </c>
      <c r="AD24" s="30">
        <f t="shared" si="2"/>
        <v>7465.333333333333</v>
      </c>
    </row>
    <row r="25" spans="1:30" s="24" customFormat="1" ht="52.5" customHeight="1">
      <c r="A25" s="23">
        <v>14</v>
      </c>
      <c r="B25" s="40" t="s">
        <v>77</v>
      </c>
      <c r="C25" s="37" t="s">
        <v>77</v>
      </c>
      <c r="D25" s="25" t="s">
        <v>55</v>
      </c>
      <c r="E25" s="31" t="s">
        <v>41</v>
      </c>
      <c r="F25" s="23">
        <v>20</v>
      </c>
      <c r="G25" s="26">
        <v>8</v>
      </c>
      <c r="H25" s="27">
        <v>25</v>
      </c>
      <c r="I25" s="28">
        <v>9</v>
      </c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23">
        <v>26.39</v>
      </c>
      <c r="AB25" s="23">
        <v>17.149999999999999</v>
      </c>
      <c r="AC25" s="29">
        <f t="shared" si="1"/>
        <v>14</v>
      </c>
      <c r="AD25" s="30">
        <f t="shared" si="2"/>
        <v>280</v>
      </c>
    </row>
    <row r="26" spans="1:30" s="24" customFormat="1" ht="52.5" customHeight="1">
      <c r="A26" s="23">
        <v>15</v>
      </c>
      <c r="B26" s="40" t="s">
        <v>78</v>
      </c>
      <c r="C26" s="37" t="s">
        <v>78</v>
      </c>
      <c r="D26" s="25" t="s">
        <v>56</v>
      </c>
      <c r="E26" s="31" t="s">
        <v>41</v>
      </c>
      <c r="F26" s="23">
        <v>10</v>
      </c>
      <c r="G26" s="26">
        <v>5</v>
      </c>
      <c r="H26" s="27">
        <v>22</v>
      </c>
      <c r="I26" s="28">
        <v>6</v>
      </c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23">
        <v>26.39</v>
      </c>
      <c r="AB26" s="23">
        <v>17.149999999999999</v>
      </c>
      <c r="AC26" s="29">
        <f t="shared" si="1"/>
        <v>11</v>
      </c>
      <c r="AD26" s="30">
        <f t="shared" si="2"/>
        <v>110</v>
      </c>
    </row>
    <row r="27" spans="1:30" s="24" customFormat="1" ht="52.5" customHeight="1">
      <c r="A27" s="23">
        <v>16</v>
      </c>
      <c r="B27" s="40" t="s">
        <v>79</v>
      </c>
      <c r="C27" s="37" t="s">
        <v>79</v>
      </c>
      <c r="D27" s="25" t="s">
        <v>57</v>
      </c>
      <c r="E27" s="31" t="s">
        <v>41</v>
      </c>
      <c r="F27" s="23">
        <v>1</v>
      </c>
      <c r="G27" s="26">
        <v>1980</v>
      </c>
      <c r="H27" s="27">
        <v>1300</v>
      </c>
      <c r="I27" s="28">
        <v>1995</v>
      </c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23">
        <v>26.39</v>
      </c>
      <c r="AB27" s="23">
        <v>17.149999999999999</v>
      </c>
      <c r="AC27" s="29">
        <f t="shared" si="1"/>
        <v>1758.3333333333333</v>
      </c>
      <c r="AD27" s="30">
        <f t="shared" si="2"/>
        <v>1758.3333333333333</v>
      </c>
    </row>
    <row r="28" spans="1:30" s="24" customFormat="1" ht="52.5" customHeight="1">
      <c r="A28" s="23">
        <v>17</v>
      </c>
      <c r="B28" s="40" t="s">
        <v>80</v>
      </c>
      <c r="C28" s="37" t="s">
        <v>80</v>
      </c>
      <c r="D28" s="25" t="s">
        <v>58</v>
      </c>
      <c r="E28" s="31" t="s">
        <v>41</v>
      </c>
      <c r="F28" s="23">
        <v>1</v>
      </c>
      <c r="G28" s="26">
        <v>347</v>
      </c>
      <c r="H28" s="27">
        <v>250</v>
      </c>
      <c r="I28" s="28">
        <v>349</v>
      </c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23">
        <v>26.39</v>
      </c>
      <c r="AB28" s="23">
        <v>17.149999999999999</v>
      </c>
      <c r="AC28" s="29">
        <f t="shared" si="1"/>
        <v>315.33333333333331</v>
      </c>
      <c r="AD28" s="30">
        <f t="shared" si="2"/>
        <v>315.33333333333331</v>
      </c>
    </row>
    <row r="29" spans="1:30" s="24" customFormat="1" ht="52.5" customHeight="1">
      <c r="A29" s="23">
        <v>18</v>
      </c>
      <c r="B29" s="40" t="s">
        <v>81</v>
      </c>
      <c r="C29" s="37" t="s">
        <v>81</v>
      </c>
      <c r="D29" s="25" t="s">
        <v>59</v>
      </c>
      <c r="E29" s="31" t="s">
        <v>41</v>
      </c>
      <c r="F29" s="23">
        <v>1</v>
      </c>
      <c r="G29" s="26">
        <v>743</v>
      </c>
      <c r="H29" s="27">
        <v>370</v>
      </c>
      <c r="I29" s="28">
        <v>745</v>
      </c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23">
        <v>26.39</v>
      </c>
      <c r="AB29" s="23">
        <v>17.149999999999999</v>
      </c>
      <c r="AC29" s="29">
        <f t="shared" si="1"/>
        <v>619.33333333333337</v>
      </c>
      <c r="AD29" s="30">
        <f t="shared" si="2"/>
        <v>619.33333333333337</v>
      </c>
    </row>
    <row r="30" spans="1:30" s="24" customFormat="1" ht="52.5" customHeight="1">
      <c r="A30" s="23">
        <v>19</v>
      </c>
      <c r="B30" s="40" t="s">
        <v>82</v>
      </c>
      <c r="C30" s="37" t="s">
        <v>82</v>
      </c>
      <c r="D30" s="25" t="s">
        <v>60</v>
      </c>
      <c r="E30" s="31" t="s">
        <v>41</v>
      </c>
      <c r="F30" s="23">
        <v>2</v>
      </c>
      <c r="G30" s="26">
        <v>486</v>
      </c>
      <c r="H30" s="27">
        <v>530</v>
      </c>
      <c r="I30" s="28">
        <v>488</v>
      </c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23">
        <v>26.39</v>
      </c>
      <c r="AB30" s="23">
        <v>17.149999999999999</v>
      </c>
      <c r="AC30" s="29">
        <f t="shared" si="1"/>
        <v>501.33333333333331</v>
      </c>
      <c r="AD30" s="30">
        <f t="shared" si="2"/>
        <v>1002.6666666666666</v>
      </c>
    </row>
    <row r="31" spans="1:30" s="24" customFormat="1" ht="52.5" customHeight="1">
      <c r="A31" s="23">
        <v>20</v>
      </c>
      <c r="B31" s="40" t="s">
        <v>83</v>
      </c>
      <c r="C31" s="37" t="s">
        <v>83</v>
      </c>
      <c r="D31" s="25" t="s">
        <v>61</v>
      </c>
      <c r="E31" s="31" t="s">
        <v>41</v>
      </c>
      <c r="F31" s="23">
        <v>2</v>
      </c>
      <c r="G31" s="26">
        <v>578</v>
      </c>
      <c r="H31" s="27">
        <v>460</v>
      </c>
      <c r="I31" s="28">
        <v>580</v>
      </c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23">
        <v>26.39</v>
      </c>
      <c r="AB31" s="23">
        <v>17.149999999999999</v>
      </c>
      <c r="AC31" s="29">
        <f t="shared" si="1"/>
        <v>539.33333333333337</v>
      </c>
      <c r="AD31" s="30">
        <f t="shared" si="2"/>
        <v>1078.6666666666667</v>
      </c>
    </row>
    <row r="32" spans="1:30" s="24" customFormat="1" ht="52.5" customHeight="1">
      <c r="A32" s="23">
        <v>21</v>
      </c>
      <c r="B32" s="40" t="s">
        <v>84</v>
      </c>
      <c r="C32" s="37" t="s">
        <v>84</v>
      </c>
      <c r="D32" s="25" t="s">
        <v>62</v>
      </c>
      <c r="E32" s="31" t="s">
        <v>41</v>
      </c>
      <c r="F32" s="23">
        <v>7</v>
      </c>
      <c r="G32" s="26">
        <v>247</v>
      </c>
      <c r="H32" s="27">
        <v>190</v>
      </c>
      <c r="I32" s="28">
        <v>249</v>
      </c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23">
        <v>26.39</v>
      </c>
      <c r="AB32" s="23">
        <v>17.149999999999999</v>
      </c>
      <c r="AC32" s="29">
        <f t="shared" si="1"/>
        <v>228.66666666666666</v>
      </c>
      <c r="AD32" s="30">
        <f t="shared" si="2"/>
        <v>1600.6666666666665</v>
      </c>
    </row>
    <row r="33" spans="1:30" s="24" customFormat="1" ht="52.5" customHeight="1">
      <c r="A33" s="23">
        <v>22</v>
      </c>
      <c r="B33" s="59" t="s">
        <v>85</v>
      </c>
      <c r="C33" s="60" t="s">
        <v>85</v>
      </c>
      <c r="D33" s="25" t="s">
        <v>63</v>
      </c>
      <c r="E33" s="31" t="s">
        <v>41</v>
      </c>
      <c r="F33" s="23">
        <v>1</v>
      </c>
      <c r="G33" s="26">
        <v>268</v>
      </c>
      <c r="H33" s="27">
        <v>190</v>
      </c>
      <c r="I33" s="28">
        <v>270</v>
      </c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23">
        <v>26.39</v>
      </c>
      <c r="AB33" s="23">
        <v>17.149999999999999</v>
      </c>
      <c r="AC33" s="29">
        <f t="shared" si="1"/>
        <v>242.66666666666666</v>
      </c>
      <c r="AD33" s="30">
        <f t="shared" si="2"/>
        <v>242.66666666666666</v>
      </c>
    </row>
    <row r="34" spans="1:30">
      <c r="A34" s="45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C34" s="11" t="s">
        <v>30</v>
      </c>
      <c r="AD34" s="6">
        <f>AD33+AD32+AD31+AD30+AD29+AD28+AD27+AD26+AD25+AD24+AD23+AD22+AD21+AD20+AD19+AD18+AD17+AD16+AD15+AD14+AD13+AD12</f>
        <v>51776.666666666664</v>
      </c>
    </row>
    <row r="35" spans="1:30" ht="39" customHeight="1">
      <c r="A35" s="46" t="s">
        <v>86</v>
      </c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48"/>
    </row>
    <row r="36" spans="1:30" ht="15" customHeight="1">
      <c r="A36" s="37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</row>
    <row r="37" spans="1:30" ht="15" customHeight="1">
      <c r="A37" s="49" t="s">
        <v>39</v>
      </c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</row>
    <row r="38" spans="1:30" ht="15" customHeight="1">
      <c r="A38" s="50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</row>
    <row r="39" spans="1:30" ht="15" customHeight="1">
      <c r="A39" s="50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</row>
    <row r="40" spans="1:30" ht="15" thickBot="1">
      <c r="A40" s="1"/>
      <c r="B40" s="1"/>
      <c r="C40" s="1"/>
      <c r="D40" s="1"/>
      <c r="E40" s="1"/>
      <c r="F40" s="1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</row>
    <row r="41" spans="1:30" ht="15" thickBot="1">
      <c r="A41" s="51" t="s">
        <v>38</v>
      </c>
      <c r="B41" s="52"/>
      <c r="C41" s="52"/>
      <c r="D41" s="52"/>
      <c r="E41" s="1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</row>
    <row r="42" spans="1:30">
      <c r="A42" s="53"/>
      <c r="B42" s="54"/>
      <c r="C42" s="54"/>
      <c r="D42" s="54"/>
      <c r="E42" s="14"/>
      <c r="F42" s="15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</row>
    <row r="43" spans="1:30" ht="15" thickBot="1">
      <c r="A43" s="55"/>
      <c r="B43" s="56"/>
      <c r="C43" s="56"/>
      <c r="D43" s="56"/>
      <c r="E43" s="16"/>
      <c r="F43" s="15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</row>
    <row r="44" spans="1:30">
      <c r="A44" s="57"/>
      <c r="B44" s="58"/>
      <c r="C44" s="58"/>
      <c r="D44" s="58"/>
      <c r="E44" s="17"/>
      <c r="F44" s="15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</row>
    <row r="45" spans="1:30" ht="16" thickBot="1">
      <c r="A45" s="43"/>
      <c r="B45" s="44"/>
      <c r="C45" s="44"/>
      <c r="D45" s="44"/>
      <c r="E45" s="18"/>
      <c r="F45" s="19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3"/>
      <c r="AB45" s="3"/>
      <c r="AC45" s="3"/>
    </row>
    <row r="46" spans="1:30" ht="15.5">
      <c r="A46" s="21"/>
      <c r="B46" s="21"/>
      <c r="C46" s="21"/>
      <c r="D46" s="21"/>
      <c r="E46" s="21"/>
      <c r="F46" s="19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3"/>
      <c r="AB46" s="3"/>
      <c r="AC46" s="3"/>
    </row>
    <row r="47" spans="1:30" ht="15.5">
      <c r="A47" s="22" t="s">
        <v>0</v>
      </c>
    </row>
  </sheetData>
  <mergeCells count="46">
    <mergeCell ref="B24:C24"/>
    <mergeCell ref="B25:C25"/>
    <mergeCell ref="B26:C26"/>
    <mergeCell ref="B27:C27"/>
    <mergeCell ref="B33:C33"/>
    <mergeCell ref="B28:C28"/>
    <mergeCell ref="B29:C29"/>
    <mergeCell ref="B30:C30"/>
    <mergeCell ref="B31:C31"/>
    <mergeCell ref="B32:C32"/>
    <mergeCell ref="B19:C19"/>
    <mergeCell ref="B20:C20"/>
    <mergeCell ref="B21:C21"/>
    <mergeCell ref="B22:C22"/>
    <mergeCell ref="B23:C23"/>
    <mergeCell ref="B14:C14"/>
    <mergeCell ref="B15:C15"/>
    <mergeCell ref="B16:C16"/>
    <mergeCell ref="A45:D45"/>
    <mergeCell ref="A34:AA34"/>
    <mergeCell ref="A35:AD35"/>
    <mergeCell ref="A36:AD36"/>
    <mergeCell ref="A37:AD37"/>
    <mergeCell ref="A38:AD38"/>
    <mergeCell ref="A39:AD39"/>
    <mergeCell ref="A41:D41"/>
    <mergeCell ref="A42:D42"/>
    <mergeCell ref="A43:D43"/>
    <mergeCell ref="A44:D44"/>
    <mergeCell ref="B17:C17"/>
    <mergeCell ref="B18:C18"/>
    <mergeCell ref="A8:AD8"/>
    <mergeCell ref="B12:C12"/>
    <mergeCell ref="B13:C13"/>
    <mergeCell ref="A9:AD9"/>
    <mergeCell ref="A10:A11"/>
    <mergeCell ref="B10:C11"/>
    <mergeCell ref="D10:D11"/>
    <mergeCell ref="E10:E11"/>
    <mergeCell ref="F10:F11"/>
    <mergeCell ref="AC10:AC11"/>
    <mergeCell ref="A3:AD3"/>
    <mergeCell ref="A6:B6"/>
    <mergeCell ref="C6:AD6"/>
    <mergeCell ref="A7:B7"/>
    <mergeCell ref="C7:AD7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2026-08-16T10:23:06Z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