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160"/>
  </bookViews>
  <sheets>
    <sheet name="Лист3" sheetId="3" r:id="rId1"/>
  </sheets>
  <definedNames>
    <definedName name="_xlnm.Print_Area" localSheetId="0">Лист3!$A$1:$K$69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3"/>
  <c r="G48" s="1"/>
  <c r="G47"/>
  <c r="H47" s="1"/>
  <c r="G13"/>
  <c r="G35"/>
  <c r="G20"/>
  <c r="G19"/>
  <c r="G18"/>
  <c r="G14"/>
  <c r="H14" s="1"/>
  <c r="G15"/>
  <c r="G45"/>
  <c r="H45" s="1"/>
  <c r="G33"/>
  <c r="H33" s="1"/>
  <c r="G32"/>
  <c r="H32" s="1"/>
  <c r="G31"/>
  <c r="H31" s="1"/>
  <c r="G30"/>
  <c r="H30" s="1"/>
  <c r="G29"/>
  <c r="H29" s="1"/>
  <c r="G28"/>
  <c r="I28" s="1"/>
  <c r="J28" s="1"/>
  <c r="K28" s="1"/>
  <c r="G27"/>
  <c r="I27" s="1"/>
  <c r="J27" s="1"/>
  <c r="K27" s="1"/>
  <c r="G26"/>
  <c r="H26" s="1"/>
  <c r="G25"/>
  <c r="H25" s="1"/>
  <c r="G24"/>
  <c r="H24" s="1"/>
  <c r="G23"/>
  <c r="I23" s="1"/>
  <c r="J23" s="1"/>
  <c r="K23" s="1"/>
  <c r="I47" l="1"/>
  <c r="J47" s="1"/>
  <c r="K47" s="1"/>
  <c r="H13"/>
  <c r="I13"/>
  <c r="J13" s="1"/>
  <c r="K13" s="1"/>
  <c r="I45"/>
  <c r="J45" s="1"/>
  <c r="K45" s="1"/>
  <c r="I33"/>
  <c r="J33" s="1"/>
  <c r="K33" s="1"/>
  <c r="I32"/>
  <c r="J32" s="1"/>
  <c r="K32" s="1"/>
  <c r="I31"/>
  <c r="J31" s="1"/>
  <c r="K31" s="1"/>
  <c r="I30"/>
  <c r="J30" s="1"/>
  <c r="K30" s="1"/>
  <c r="I29"/>
  <c r="J29" s="1"/>
  <c r="K29" s="1"/>
  <c r="H28"/>
  <c r="H27"/>
  <c r="I26"/>
  <c r="J26" s="1"/>
  <c r="K26" s="1"/>
  <c r="I25"/>
  <c r="J25" s="1"/>
  <c r="K25" s="1"/>
  <c r="I24"/>
  <c r="J24" s="1"/>
  <c r="K24" s="1"/>
  <c r="H23"/>
  <c r="I14" l="1"/>
  <c r="J14" s="1"/>
  <c r="I48"/>
  <c r="J48" s="1"/>
  <c r="K48" s="1"/>
  <c r="G46"/>
  <c r="H46" s="1"/>
  <c r="G44"/>
  <c r="H44" s="1"/>
  <c r="G43"/>
  <c r="H43" s="1"/>
  <c r="G42"/>
  <c r="H42" s="1"/>
  <c r="G41"/>
  <c r="H41" s="1"/>
  <c r="G40"/>
  <c r="H40" s="1"/>
  <c r="G39"/>
  <c r="H39" s="1"/>
  <c r="G38"/>
  <c r="I38" s="1"/>
  <c r="J38" s="1"/>
  <c r="K38" s="1"/>
  <c r="G37"/>
  <c r="H37" s="1"/>
  <c r="G36"/>
  <c r="H36" s="1"/>
  <c r="H35"/>
  <c r="G34"/>
  <c r="H34" s="1"/>
  <c r="G22"/>
  <c r="H22" s="1"/>
  <c r="G21"/>
  <c r="H21" s="1"/>
  <c r="H20"/>
  <c r="I19"/>
  <c r="J19" s="1"/>
  <c r="K19" s="1"/>
  <c r="H18"/>
  <c r="G17"/>
  <c r="I17" s="1"/>
  <c r="J17" s="1"/>
  <c r="K17" s="1"/>
  <c r="G16"/>
  <c r="H16" s="1"/>
  <c r="I15"/>
  <c r="J15" s="1"/>
  <c r="K15" s="1"/>
  <c r="H48" l="1"/>
  <c r="H38"/>
  <c r="I46"/>
  <c r="J46" s="1"/>
  <c r="K46" s="1"/>
  <c r="I44"/>
  <c r="J44" s="1"/>
  <c r="K44" s="1"/>
  <c r="I43"/>
  <c r="J43" s="1"/>
  <c r="K43" s="1"/>
  <c r="I42"/>
  <c r="J42" s="1"/>
  <c r="K42" s="1"/>
  <c r="I41"/>
  <c r="J41" s="1"/>
  <c r="K41" s="1"/>
  <c r="H19"/>
  <c r="I40"/>
  <c r="J40" s="1"/>
  <c r="K40" s="1"/>
  <c r="I39"/>
  <c r="J39" s="1"/>
  <c r="K39" s="1"/>
  <c r="I37"/>
  <c r="J37" s="1"/>
  <c r="K37" s="1"/>
  <c r="I36"/>
  <c r="J36" s="1"/>
  <c r="K36" s="1"/>
  <c r="I35"/>
  <c r="J35" s="1"/>
  <c r="K35" s="1"/>
  <c r="I34"/>
  <c r="J34" s="1"/>
  <c r="K34" s="1"/>
  <c r="I22"/>
  <c r="J22" s="1"/>
  <c r="K22" s="1"/>
  <c r="I21"/>
  <c r="J21" s="1"/>
  <c r="K21" s="1"/>
  <c r="I20"/>
  <c r="J20" s="1"/>
  <c r="K20" s="1"/>
  <c r="I18"/>
  <c r="J18" s="1"/>
  <c r="K18" s="1"/>
  <c r="H17"/>
  <c r="H15"/>
  <c r="I16"/>
  <c r="J16" s="1"/>
  <c r="K16" s="1"/>
  <c r="K14"/>
</calcChain>
</file>

<file path=xl/sharedStrings.xml><?xml version="1.0" encoding="utf-8"?>
<sst xmlns="http://schemas.openxmlformats.org/spreadsheetml/2006/main" count="105" uniqueCount="73">
  <si>
    <t>Расчет</t>
  </si>
  <si>
    <t>Итого</t>
  </si>
  <si>
    <t>Ед.изм.</t>
  </si>
  <si>
    <t>Наименование объекта закупки</t>
  </si>
  <si>
    <t>НМЦК (руб)</t>
  </si>
  <si>
    <t>Используемый метод определения НМЦК с обоснованием:</t>
  </si>
  <si>
    <r>
      <t>Применен метод сопоставимых рыночных цен (анализ рынка), как приоритетный на основании информации о рыночных ценах идентичных товаров, соответствующих описанию объекта закупки.</t>
    </r>
    <r>
      <rPr>
        <sz val="14"/>
        <color rgb="FF000000"/>
        <rFont val="Times New Roman"/>
        <family val="1"/>
        <charset val="204"/>
      </rPr>
      <t xml:space="preserve">  </t>
    </r>
  </si>
  <si>
    <t>ИИ – источник информации;</t>
  </si>
  <si>
    <t>&lt; ц &gt; - средняя арифметическая величина цены единицы товара;</t>
  </si>
  <si>
    <r>
      <t>V-</t>
    </r>
    <r>
      <rPr>
        <sz val="11"/>
        <color theme="1"/>
        <rFont val="Times New Roman"/>
        <family val="1"/>
        <charset val="204"/>
      </rPr>
      <t>коэффициент вариации;</t>
    </r>
  </si>
  <si>
    <r>
      <t>σ –</t>
    </r>
    <r>
      <rPr>
        <sz val="11"/>
        <color theme="1"/>
        <rFont val="Times New Roman"/>
        <family val="1"/>
        <charset val="204"/>
      </rPr>
      <t>среднее квадратичное отклонение;</t>
    </r>
  </si>
  <si>
    <r>
      <t xml:space="preserve">n- </t>
    </r>
    <r>
      <rPr>
        <sz val="11"/>
        <color theme="1"/>
        <rFont val="Times New Roman"/>
        <family val="1"/>
        <charset val="204"/>
      </rPr>
      <t>количество значений, используемых в расчете;</t>
    </r>
  </si>
  <si>
    <r>
      <t xml:space="preserve">НМЦК- </t>
    </r>
    <r>
      <rPr>
        <sz val="11"/>
        <color theme="1"/>
        <rFont val="Times New Roman"/>
        <family val="1"/>
        <charset val="204"/>
      </rPr>
      <t>начальная максимальная цена контракта</t>
    </r>
  </si>
  <si>
    <t>Источники получения информации:</t>
  </si>
  <si>
    <t>ИИ 1 (ц1)</t>
  </si>
  <si>
    <t>ИИ 2 (ц1)</t>
  </si>
  <si>
    <t>ИИ 3 (ц3)</t>
  </si>
  <si>
    <t>Средняя цена (&lt;ц&gt;)  (руб)</t>
  </si>
  <si>
    <t>К-ВО (n) (шт)</t>
  </si>
  <si>
    <t>Коэффициент вариации (V)</t>
  </si>
  <si>
    <t>Среднее квадратичное отклонение (σ)</t>
  </si>
  <si>
    <t>Описание объекта закупки</t>
  </si>
  <si>
    <t xml:space="preserve">Форма обоснования начальной (максимальной) цены контракта </t>
  </si>
  <si>
    <t>Приложение № 3</t>
  </si>
  <si>
    <t>к государственному контракту</t>
  </si>
  <si>
    <t>Ветеринарные препараты и оборудование</t>
  </si>
  <si>
    <t>шт</t>
  </si>
  <si>
    <t>упак</t>
  </si>
  <si>
    <t>Вакцина АСТЕРИОН DHPPiLR для собак /5доз/</t>
  </si>
  <si>
    <t>Гепатолюкс Таблетки для средних и крупных собак/ 50 таб.</t>
  </si>
  <si>
    <t>Отидез. Капли ушные для собак и кошек , 15 мл.</t>
  </si>
  <si>
    <t>Капли глазные "Ципровет",10мл</t>
  </si>
  <si>
    <t>Шприц одноразовый 5 мл 3-х компонентный VitaVet PRO с иглой 22G 0,7х38 мм, 100 шт</t>
  </si>
  <si>
    <t>Перекись водорода 3% 100 мл раствор, средство дезинфицирующее с ЧЗ</t>
  </si>
  <si>
    <t>Хлоргексидина биглюконат 0,05% 100 мл, дез.ср-во Экотекс (водный  р-р, без спирта)</t>
  </si>
  <si>
    <t>Артрогликан 30таб.</t>
  </si>
  <si>
    <t>Кладакса, жевательные таблетки 250мг №10</t>
  </si>
  <si>
    <t>Диронет 1000 для крупных пород, 6 таб</t>
  </si>
  <si>
    <t>Диронет 500 таблетки для собак средних пород №6</t>
  </si>
  <si>
    <t>Бинт марлевый нестерильный 7*14 пл.28 ± 2 г/м2 (25шт/уп/тр.уп.500шт) WS</t>
  </si>
  <si>
    <t>Бинт марлевый стерильный 7*14 пл.28 ± 2 г/м2 в инд. упаковке (350шт/уп)</t>
  </si>
  <si>
    <t>Бинт "VitaVet" (бандаж) самофикс. ГОРЬКИЙ 5см х 4,5м цвет в ассортименте</t>
  </si>
  <si>
    <t>Жгут венозный многоразовый 420х25мм</t>
  </si>
  <si>
    <t>БАРС капли инсектоакарицидные для собак от 20 до 40 кг (1 пип. по 2,68мл) 60 шт\уп</t>
  </si>
  <si>
    <t>Мазь левомицетиновая 50г</t>
  </si>
  <si>
    <t>Игла-бабочка для взятия крови 21G 0,8х20 мм, длина трубки 19 см Парамед 100шт/уп</t>
  </si>
  <si>
    <t>Шприц одноразовый 10 мл 3-х компонентный VitaVet PRO с иглой 21G 0,8х38 мм, 100 шт.</t>
  </si>
  <si>
    <t>Докситрон  12таб/100 мг</t>
  </si>
  <si>
    <t>Преднифарм ТАБ 16 мг, 20 таб. Pet</t>
  </si>
  <si>
    <t>Салфетка спиртовая антисептич.(70%этиловый спирт), 60*100 мм уп.400шт Грани</t>
  </si>
  <si>
    <t>Хлорные таблетки VITAVET PRO 1 кг 300 таб</t>
  </si>
  <si>
    <t>PetBiology Therapy Лосьон для чистки ушей с церуменолитиком для собак и кошек, 150 мл</t>
  </si>
  <si>
    <t>БАРС капли ушные 20мл</t>
  </si>
  <si>
    <t>Система для в/в вливания инф. растворов VitaVet Pro с иглой 21G 0.8*40 мм 45/шт Бейджинг</t>
  </si>
  <si>
    <t>Стоп-Цистит таб. для собак</t>
  </si>
  <si>
    <t>Вемелкам ТАБ 2 мг, 10 таб. Pet</t>
  </si>
  <si>
    <t>Раносепт спрей (хлортетрациклин) 350мл (15шт/упак) БиоХимФарм</t>
  </si>
  <si>
    <t>Конафлион, 20 мл pet</t>
  </si>
  <si>
    <t>Пудра кровоостанавливающая Styptic powder 30 гр</t>
  </si>
  <si>
    <t>Пудра кровоостанавливающая Styptic powder 10 гр.</t>
  </si>
  <si>
    <t>Ветом 1; 5г (в коробке 50 шт)</t>
  </si>
  <si>
    <t>упак (50 шт)</t>
  </si>
  <si>
    <t>Концентрат VitaVet PRO 3в1 для дезинфекции и уборки помещений с животными 5л</t>
  </si>
  <si>
    <t>Рыбий жир, фл 100мл</t>
  </si>
  <si>
    <t>В результате исследования начальная (максимальная) цена контракта составила 362846 рублей 82 копеек</t>
  </si>
  <si>
    <t>Источник информации 1 - Коммерческое предложение № 1 (вх.№895 от 23.09.2026)</t>
  </si>
  <si>
    <t>Источник информации 2 - Коммерческое предложение № 2 (вх.№896 от 23.09.2026)</t>
  </si>
  <si>
    <t>Источник информации 3 - Коммерческое предложение № 3 (вх.№897 от 23.09.2026)</t>
  </si>
  <si>
    <t>Врио НВС-ГГВИ</t>
  </si>
  <si>
    <t>капитан внутренней службы</t>
  </si>
  <si>
    <t>Р.Р. Шабанов</t>
  </si>
  <si>
    <r>
      <t>Дата подготовки обоснования НМЦК: 23</t>
    </r>
    <r>
      <rPr>
        <sz val="11"/>
        <color rgb="FFFF0000"/>
        <rFont val="Times New Roman"/>
        <family val="1"/>
        <charset val="204"/>
      </rPr>
      <t>.09</t>
    </r>
    <r>
      <rPr>
        <sz val="11"/>
        <color theme="1"/>
        <rFont val="Times New Roman"/>
        <family val="1"/>
        <charset val="204"/>
      </rPr>
      <t>.2026</t>
    </r>
  </si>
  <si>
    <t>№ ______ от "___" _____________ 2026 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</si>
</sst>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justify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2" fillId="0" borderId="14" xfId="0" applyFont="1" applyBorder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1" fillId="2" borderId="5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/>
    </xf>
    <xf numFmtId="4" fontId="10" fillId="2" borderId="19" xfId="0" applyNumberFormat="1" applyFont="1" applyFill="1" applyBorder="1" applyAlignment="1">
      <alignment horizontal="center" vertical="center"/>
    </xf>
    <xf numFmtId="4" fontId="10" fillId="2" borderId="20" xfId="0" applyNumberFormat="1" applyFont="1" applyFill="1" applyBorder="1" applyAlignment="1">
      <alignment horizontal="center" vertical="center"/>
    </xf>
    <xf numFmtId="4" fontId="11" fillId="2" borderId="20" xfId="0" applyNumberFormat="1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20051</xdr:colOff>
      <xdr:row>49</xdr:row>
      <xdr:rowOff>10026</xdr:rowOff>
    </xdr:from>
    <xdr:to>
      <xdr:col>0</xdr:col>
      <xdr:colOff>2830561</xdr:colOff>
      <xdr:row>49</xdr:row>
      <xdr:rowOff>971720</xdr:rowOff>
    </xdr:to>
    <xdr:pic>
      <xdr:nvPicPr>
        <xdr:cNvPr id="4" name="Рисунок 3" descr="001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432" t="10437" r="40760" b="78112"/>
        <a:stretch>
          <a:fillRect/>
        </a:stretch>
      </xdr:blipFill>
      <xdr:spPr>
        <a:xfrm>
          <a:off x="20051" y="13615737"/>
          <a:ext cx="2810510" cy="961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1"/>
  <sheetViews>
    <sheetView tabSelected="1" view="pageBreakPreview" topLeftCell="A32" zoomScale="95" zoomScaleSheetLayoutView="95" workbookViewId="0">
      <selection activeCell="F39" sqref="F39"/>
    </sheetView>
  </sheetViews>
  <sheetFormatPr defaultRowHeight="15"/>
  <cols>
    <col min="1" max="1" width="47.85546875" customWidth="1"/>
    <col min="2" max="2" width="8.28515625" bestFit="1" customWidth="1"/>
    <col min="3" max="3" width="6.7109375" customWidth="1"/>
    <col min="4" max="6" width="12.42578125" bestFit="1" customWidth="1"/>
    <col min="7" max="7" width="11.42578125" bestFit="1" customWidth="1"/>
    <col min="8" max="8" width="15.7109375" customWidth="1"/>
    <col min="9" max="9" width="10.5703125" bestFit="1" customWidth="1"/>
    <col min="10" max="10" width="16.42578125" bestFit="1" customWidth="1"/>
    <col min="11" max="11" width="15.140625" bestFit="1" customWidth="1"/>
  </cols>
  <sheetData>
    <row r="1" spans="1:13" ht="15.75">
      <c r="I1" s="32" t="s">
        <v>23</v>
      </c>
      <c r="J1" s="32"/>
      <c r="K1" s="32"/>
    </row>
    <row r="2" spans="1:13" ht="15.75">
      <c r="I2" s="32" t="s">
        <v>24</v>
      </c>
      <c r="J2" s="32"/>
      <c r="K2" s="32"/>
    </row>
    <row r="3" spans="1:13" ht="15.75">
      <c r="I3" s="32" t="s">
        <v>72</v>
      </c>
      <c r="J3" s="32"/>
      <c r="K3" s="32"/>
    </row>
    <row r="4" spans="1:13" ht="15.75">
      <c r="I4" s="32"/>
      <c r="J4" s="32"/>
      <c r="K4" s="32"/>
    </row>
    <row r="5" spans="1:13" ht="15.75">
      <c r="I5" s="32"/>
      <c r="J5" s="32"/>
      <c r="K5" s="32"/>
    </row>
    <row r="6" spans="1:13" ht="15.75">
      <c r="H6" s="36"/>
      <c r="I6" s="36"/>
      <c r="J6" s="36"/>
    </row>
    <row r="7" spans="1:13" ht="17.25" thickBot="1">
      <c r="A7" s="37" t="s">
        <v>22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1"/>
      <c r="M7" s="1"/>
    </row>
    <row r="8" spans="1:13" ht="37.5" customHeight="1">
      <c r="A8" s="39" t="s">
        <v>5</v>
      </c>
      <c r="B8" s="40" t="s">
        <v>6</v>
      </c>
      <c r="C8" s="40"/>
      <c r="D8" s="40"/>
      <c r="E8" s="40"/>
      <c r="F8" s="40"/>
      <c r="G8" s="40"/>
      <c r="H8" s="40"/>
      <c r="I8" s="40"/>
      <c r="J8" s="40"/>
      <c r="K8" s="41"/>
      <c r="L8" s="1"/>
      <c r="M8" s="1"/>
    </row>
    <row r="9" spans="1:13" ht="15" hidden="1" customHeight="1">
      <c r="A9" s="42"/>
      <c r="B9" s="43"/>
      <c r="C9" s="43"/>
      <c r="D9" s="43"/>
      <c r="E9" s="43"/>
      <c r="F9" s="43"/>
      <c r="G9" s="43"/>
      <c r="H9" s="43"/>
      <c r="I9" s="43"/>
      <c r="J9" s="43"/>
      <c r="K9" s="44"/>
      <c r="L9" s="1"/>
      <c r="M9" s="1"/>
    </row>
    <row r="10" spans="1:13" ht="15.75" thickBot="1">
      <c r="A10" s="45" t="s">
        <v>21</v>
      </c>
      <c r="B10" s="34" t="s">
        <v>25</v>
      </c>
      <c r="C10" s="35"/>
      <c r="D10" s="35"/>
      <c r="E10" s="35"/>
      <c r="F10" s="35"/>
      <c r="G10" s="35"/>
      <c r="H10" s="35"/>
      <c r="I10" s="35"/>
      <c r="J10" s="35"/>
      <c r="K10" s="46"/>
      <c r="L10" s="1"/>
      <c r="M10" s="1"/>
    </row>
    <row r="11" spans="1:13" ht="57.75" thickBot="1">
      <c r="A11" s="6" t="s">
        <v>3</v>
      </c>
      <c r="B11" s="4" t="s">
        <v>2</v>
      </c>
      <c r="C11" s="4" t="s">
        <v>18</v>
      </c>
      <c r="D11" s="2" t="s">
        <v>14</v>
      </c>
      <c r="E11" s="2" t="s">
        <v>15</v>
      </c>
      <c r="F11" s="2" t="s">
        <v>16</v>
      </c>
      <c r="G11" s="3" t="s">
        <v>17</v>
      </c>
      <c r="H11" s="2" t="s">
        <v>4</v>
      </c>
      <c r="I11" s="2" t="s">
        <v>0</v>
      </c>
      <c r="J11" s="4" t="s">
        <v>20</v>
      </c>
      <c r="K11" s="5" t="s">
        <v>19</v>
      </c>
      <c r="L11" s="1"/>
      <c r="M11" s="1"/>
    </row>
    <row r="12" spans="1:13">
      <c r="A12" s="47"/>
      <c r="B12" s="48"/>
      <c r="C12" s="14"/>
      <c r="D12" s="15"/>
      <c r="E12" s="15"/>
      <c r="F12" s="15"/>
      <c r="G12" s="16"/>
      <c r="H12" s="15"/>
      <c r="I12" s="15"/>
      <c r="J12" s="14"/>
      <c r="K12" s="49"/>
      <c r="L12" s="1"/>
      <c r="M12" s="1"/>
    </row>
    <row r="13" spans="1:13" ht="24">
      <c r="A13" s="50" t="s">
        <v>29</v>
      </c>
      <c r="B13" s="23" t="s">
        <v>27</v>
      </c>
      <c r="C13" s="9">
        <v>1</v>
      </c>
      <c r="D13" s="61">
        <v>962.79</v>
      </c>
      <c r="E13" s="10">
        <v>1010.93</v>
      </c>
      <c r="F13" s="10">
        <v>986.86</v>
      </c>
      <c r="G13" s="24">
        <f>(D13+E13+F13)/3</f>
        <v>986.86</v>
      </c>
      <c r="H13" s="17">
        <f>C13*G13</f>
        <v>986.86</v>
      </c>
      <c r="I13" s="17">
        <f>((G13-D13)*(G13-D13)+(G13-E13)*(G13-E13)+(G13-F13)*(G13-F13))/2</f>
        <v>579.36489999999969</v>
      </c>
      <c r="J13" s="22">
        <f>SQRT(I13)</f>
        <v>24.069999999999993</v>
      </c>
      <c r="K13" s="51">
        <f>J13/G13*100</f>
        <v>2.4390491052428906</v>
      </c>
      <c r="L13" s="1"/>
      <c r="M13" s="1"/>
    </row>
    <row r="14" spans="1:13">
      <c r="A14" s="50" t="s">
        <v>28</v>
      </c>
      <c r="B14" s="23" t="s">
        <v>27</v>
      </c>
      <c r="C14" s="23">
        <v>26</v>
      </c>
      <c r="D14" s="61">
        <v>5497.75</v>
      </c>
      <c r="E14" s="9">
        <v>5752.64</v>
      </c>
      <c r="F14" s="9">
        <v>5635.19</v>
      </c>
      <c r="G14" s="19">
        <f>(D14+E14+F14)/3</f>
        <v>5628.5266666666657</v>
      </c>
      <c r="H14" s="20">
        <f>C14*G14</f>
        <v>146341.6933333333</v>
      </c>
      <c r="I14" s="18">
        <f t="shared" ref="I14:I47" si="0">((G14-D14)*(G14-D14)+(G14-E14)*(G14-E14)+(G14-F14)*(G14-F14))/2</f>
        <v>16275.528033333372</v>
      </c>
      <c r="J14" s="21">
        <f t="shared" ref="J14:J47" si="1">SQRT(I14)</f>
        <v>127.57557773074505</v>
      </c>
      <c r="K14" s="52">
        <f t="shared" ref="K14:K47" si="2">J14/G14*100</f>
        <v>2.266589203286089</v>
      </c>
      <c r="L14" s="1"/>
      <c r="M14" s="1"/>
    </row>
    <row r="15" spans="1:13" ht="24">
      <c r="A15" s="50" t="s">
        <v>32</v>
      </c>
      <c r="B15" s="23" t="s">
        <v>26</v>
      </c>
      <c r="C15" s="9">
        <v>1000</v>
      </c>
      <c r="D15" s="61">
        <v>3.1</v>
      </c>
      <c r="E15" s="10">
        <v>3.26</v>
      </c>
      <c r="F15" s="10">
        <v>3.18</v>
      </c>
      <c r="G15" s="10">
        <f>(D15+E15+F15)/3</f>
        <v>3.1799999999999997</v>
      </c>
      <c r="H15" s="13">
        <f t="shared" ref="H15:H47" si="3">C15*G15</f>
        <v>3179.9999999999995</v>
      </c>
      <c r="I15" s="9">
        <f t="shared" si="0"/>
        <v>6.399999999999976E-3</v>
      </c>
      <c r="J15" s="17">
        <f t="shared" si="1"/>
        <v>7.9999999999999849E-2</v>
      </c>
      <c r="K15" s="53">
        <f t="shared" si="2"/>
        <v>2.515723270440247</v>
      </c>
      <c r="L15" s="1"/>
      <c r="M15" s="1"/>
    </row>
    <row r="16" spans="1:13">
      <c r="A16" s="50" t="s">
        <v>36</v>
      </c>
      <c r="B16" s="23" t="s">
        <v>27</v>
      </c>
      <c r="C16" s="9">
        <v>45</v>
      </c>
      <c r="D16" s="61">
        <v>500</v>
      </c>
      <c r="E16" s="10">
        <v>525</v>
      </c>
      <c r="F16" s="10">
        <v>512.6</v>
      </c>
      <c r="G16" s="10">
        <f t="shared" ref="G16:G46" si="4">(D16+E16+F16)/3</f>
        <v>512.5333333333333</v>
      </c>
      <c r="H16" s="13">
        <f t="shared" si="3"/>
        <v>23064</v>
      </c>
      <c r="I16" s="9">
        <f t="shared" si="0"/>
        <v>156.25333333333333</v>
      </c>
      <c r="J16" s="17">
        <f t="shared" si="1"/>
        <v>12.50013333262223</v>
      </c>
      <c r="K16" s="53">
        <f t="shared" si="2"/>
        <v>2.4388917792577196</v>
      </c>
      <c r="L16" s="1"/>
      <c r="M16" s="1"/>
    </row>
    <row r="17" spans="1:13">
      <c r="A17" s="50" t="s">
        <v>37</v>
      </c>
      <c r="B17" s="23" t="s">
        <v>27</v>
      </c>
      <c r="C17" s="9">
        <v>30</v>
      </c>
      <c r="D17" s="61">
        <v>795</v>
      </c>
      <c r="E17" s="10">
        <v>834.75</v>
      </c>
      <c r="F17" s="10">
        <v>814.88</v>
      </c>
      <c r="G17" s="10">
        <f t="shared" si="4"/>
        <v>814.87666666666667</v>
      </c>
      <c r="H17" s="13">
        <f t="shared" si="3"/>
        <v>24446.3</v>
      </c>
      <c r="I17" s="9">
        <f t="shared" si="0"/>
        <v>395.01563333333337</v>
      </c>
      <c r="J17" s="17">
        <f t="shared" si="1"/>
        <v>19.875000209643606</v>
      </c>
      <c r="K17" s="53">
        <f t="shared" si="2"/>
        <v>2.439019427436087</v>
      </c>
      <c r="L17" s="1"/>
      <c r="M17" s="1"/>
    </row>
    <row r="18" spans="1:13">
      <c r="A18" s="50" t="s">
        <v>38</v>
      </c>
      <c r="B18" s="23" t="s">
        <v>26</v>
      </c>
      <c r="C18" s="9">
        <v>15</v>
      </c>
      <c r="D18" s="61">
        <v>480</v>
      </c>
      <c r="E18" s="10">
        <v>504</v>
      </c>
      <c r="F18" s="10">
        <v>492</v>
      </c>
      <c r="G18" s="10">
        <f>(D18+E18+F18)/3</f>
        <v>492</v>
      </c>
      <c r="H18" s="13">
        <f t="shared" si="3"/>
        <v>7380</v>
      </c>
      <c r="I18" s="9">
        <f t="shared" si="0"/>
        <v>144</v>
      </c>
      <c r="J18" s="17">
        <f t="shared" si="1"/>
        <v>12</v>
      </c>
      <c r="K18" s="53">
        <f t="shared" si="2"/>
        <v>2.4390243902439024</v>
      </c>
      <c r="L18" s="1"/>
      <c r="M18" s="1"/>
    </row>
    <row r="19" spans="1:13" ht="24">
      <c r="A19" s="50" t="s">
        <v>39</v>
      </c>
      <c r="B19" s="23" t="s">
        <v>26</v>
      </c>
      <c r="C19" s="9">
        <v>50</v>
      </c>
      <c r="D19" s="61">
        <v>20.9</v>
      </c>
      <c r="E19" s="10">
        <v>21.95</v>
      </c>
      <c r="F19" s="10">
        <v>21.42</v>
      </c>
      <c r="G19" s="10">
        <f>(D19+E19+F19)/3</f>
        <v>21.423333333333332</v>
      </c>
      <c r="H19" s="13">
        <f t="shared" si="3"/>
        <v>1071.1666666666665</v>
      </c>
      <c r="I19" s="9">
        <f t="shared" si="0"/>
        <v>0.27563333333333367</v>
      </c>
      <c r="J19" s="17">
        <f t="shared" si="1"/>
        <v>0.52500793644794896</v>
      </c>
      <c r="K19" s="53">
        <f t="shared" si="2"/>
        <v>2.4506360811324832</v>
      </c>
      <c r="L19" s="1"/>
      <c r="M19" s="1"/>
    </row>
    <row r="20" spans="1:13" ht="24">
      <c r="A20" s="50" t="s">
        <v>40</v>
      </c>
      <c r="B20" s="23" t="s">
        <v>26</v>
      </c>
      <c r="C20" s="9">
        <v>35</v>
      </c>
      <c r="D20" s="61">
        <v>22.96</v>
      </c>
      <c r="E20" s="10">
        <v>24.11</v>
      </c>
      <c r="F20" s="10">
        <v>23.53</v>
      </c>
      <c r="G20" s="10">
        <f>(D20+E20+F20)/3</f>
        <v>23.533333333333331</v>
      </c>
      <c r="H20" s="13">
        <f t="shared" si="3"/>
        <v>823.66666666666663</v>
      </c>
      <c r="I20" s="9">
        <f t="shared" si="0"/>
        <v>0.3306333333333325</v>
      </c>
      <c r="J20" s="17">
        <f t="shared" si="1"/>
        <v>0.57500724633115063</v>
      </c>
      <c r="K20" s="53">
        <f t="shared" si="2"/>
        <v>2.443373567979394</v>
      </c>
      <c r="L20" s="1"/>
      <c r="M20" s="1"/>
    </row>
    <row r="21" spans="1:13" ht="24">
      <c r="A21" s="50" t="s">
        <v>41</v>
      </c>
      <c r="B21" s="23" t="s">
        <v>26</v>
      </c>
      <c r="C21" s="9">
        <v>36</v>
      </c>
      <c r="D21" s="61">
        <v>74.88</v>
      </c>
      <c r="E21" s="10">
        <v>78.62</v>
      </c>
      <c r="F21" s="10">
        <v>76.75</v>
      </c>
      <c r="G21" s="10">
        <f t="shared" si="4"/>
        <v>76.75</v>
      </c>
      <c r="H21" s="13">
        <f t="shared" si="3"/>
        <v>2763</v>
      </c>
      <c r="I21" s="9">
        <f t="shared" si="0"/>
        <v>3.496900000000017</v>
      </c>
      <c r="J21" s="17">
        <f t="shared" si="1"/>
        <v>1.8700000000000045</v>
      </c>
      <c r="K21" s="53">
        <f t="shared" si="2"/>
        <v>2.4364820846905597</v>
      </c>
      <c r="L21" s="1"/>
      <c r="M21" s="1"/>
    </row>
    <row r="22" spans="1:13">
      <c r="A22" s="50" t="s">
        <v>42</v>
      </c>
      <c r="B22" s="23" t="s">
        <v>26</v>
      </c>
      <c r="C22" s="9">
        <v>7</v>
      </c>
      <c r="D22" s="61">
        <v>113.59</v>
      </c>
      <c r="E22" s="10">
        <v>119.27</v>
      </c>
      <c r="F22" s="10">
        <v>116.43</v>
      </c>
      <c r="G22" s="10">
        <f t="shared" si="4"/>
        <v>116.43</v>
      </c>
      <c r="H22" s="13">
        <f t="shared" si="3"/>
        <v>815.01</v>
      </c>
      <c r="I22" s="9">
        <f t="shared" si="0"/>
        <v>8.0655999999999786</v>
      </c>
      <c r="J22" s="17">
        <f t="shared" si="1"/>
        <v>2.8399999999999963</v>
      </c>
      <c r="K22" s="53">
        <f t="shared" si="2"/>
        <v>2.4392338744309852</v>
      </c>
      <c r="L22" s="1"/>
      <c r="M22" s="1"/>
    </row>
    <row r="23" spans="1:13" ht="24">
      <c r="A23" s="50" t="s">
        <v>43</v>
      </c>
      <c r="B23" s="23" t="s">
        <v>27</v>
      </c>
      <c r="C23" s="9">
        <v>200</v>
      </c>
      <c r="D23" s="61">
        <v>405.89</v>
      </c>
      <c r="E23" s="10">
        <v>426.18</v>
      </c>
      <c r="F23" s="10">
        <v>416.04</v>
      </c>
      <c r="G23" s="10">
        <f t="shared" si="4"/>
        <v>416.03666666666663</v>
      </c>
      <c r="H23" s="13">
        <f t="shared" si="3"/>
        <v>83207.333333333328</v>
      </c>
      <c r="I23" s="9">
        <f t="shared" si="0"/>
        <v>102.92103333333355</v>
      </c>
      <c r="J23" s="17">
        <f t="shared" si="1"/>
        <v>10.145000410711354</v>
      </c>
      <c r="K23" s="53">
        <f t="shared" si="2"/>
        <v>2.4384870910523966</v>
      </c>
      <c r="L23" s="1"/>
      <c r="M23" s="1"/>
    </row>
    <row r="24" spans="1:13" ht="24">
      <c r="A24" s="50" t="s">
        <v>34</v>
      </c>
      <c r="B24" s="23" t="s">
        <v>26</v>
      </c>
      <c r="C24" s="9">
        <v>30</v>
      </c>
      <c r="D24" s="61">
        <v>15</v>
      </c>
      <c r="E24" s="10">
        <v>15.75</v>
      </c>
      <c r="F24" s="10">
        <v>15.38</v>
      </c>
      <c r="G24" s="10">
        <f t="shared" si="4"/>
        <v>15.376666666666667</v>
      </c>
      <c r="H24" s="13">
        <f t="shared" si="3"/>
        <v>461.3</v>
      </c>
      <c r="I24" s="9">
        <f t="shared" si="0"/>
        <v>0.14063333333333333</v>
      </c>
      <c r="J24" s="17">
        <f t="shared" si="1"/>
        <v>0.37501111094650691</v>
      </c>
      <c r="K24" s="53">
        <f t="shared" si="2"/>
        <v>2.438832284499286</v>
      </c>
      <c r="L24" s="1"/>
      <c r="M24" s="1"/>
    </row>
    <row r="25" spans="1:13" ht="24">
      <c r="A25" s="50" t="s">
        <v>33</v>
      </c>
      <c r="B25" s="23" t="s">
        <v>26</v>
      </c>
      <c r="C25" s="9">
        <v>15</v>
      </c>
      <c r="D25" s="61">
        <v>15</v>
      </c>
      <c r="E25" s="10">
        <v>15.75</v>
      </c>
      <c r="F25" s="10">
        <v>15.38</v>
      </c>
      <c r="G25" s="10">
        <f t="shared" si="4"/>
        <v>15.376666666666667</v>
      </c>
      <c r="H25" s="13">
        <f t="shared" si="3"/>
        <v>230.65</v>
      </c>
      <c r="I25" s="9">
        <f t="shared" si="0"/>
        <v>0.14063333333333333</v>
      </c>
      <c r="J25" s="17">
        <f t="shared" si="1"/>
        <v>0.37501111094650691</v>
      </c>
      <c r="K25" s="53">
        <f t="shared" si="2"/>
        <v>2.438832284499286</v>
      </c>
      <c r="L25" s="1"/>
      <c r="M25" s="1"/>
    </row>
    <row r="26" spans="1:13">
      <c r="A26" s="50" t="s">
        <v>44</v>
      </c>
      <c r="B26" s="23" t="s">
        <v>26</v>
      </c>
      <c r="C26" s="9">
        <v>15</v>
      </c>
      <c r="D26" s="61">
        <v>93.15</v>
      </c>
      <c r="E26" s="10">
        <v>97.81</v>
      </c>
      <c r="F26" s="10">
        <v>95.48</v>
      </c>
      <c r="G26" s="10">
        <f t="shared" si="4"/>
        <v>95.48</v>
      </c>
      <c r="H26" s="13">
        <f t="shared" si="3"/>
        <v>1432.2</v>
      </c>
      <c r="I26" s="9">
        <f t="shared" si="0"/>
        <v>5.4288999999999916</v>
      </c>
      <c r="J26" s="17">
        <f t="shared" si="1"/>
        <v>2.3299999999999983</v>
      </c>
      <c r="K26" s="53">
        <f t="shared" si="2"/>
        <v>2.440301633850019</v>
      </c>
      <c r="L26" s="1"/>
      <c r="M26" s="1"/>
    </row>
    <row r="27" spans="1:13" ht="24">
      <c r="A27" s="50" t="s">
        <v>45</v>
      </c>
      <c r="B27" s="23" t="s">
        <v>26</v>
      </c>
      <c r="C27" s="9">
        <v>200</v>
      </c>
      <c r="D27" s="61">
        <v>7.5</v>
      </c>
      <c r="E27" s="10">
        <v>7.88</v>
      </c>
      <c r="F27" s="10">
        <v>7.69</v>
      </c>
      <c r="G27" s="10">
        <f t="shared" si="4"/>
        <v>7.69</v>
      </c>
      <c r="H27" s="13">
        <f t="shared" si="3"/>
        <v>1538</v>
      </c>
      <c r="I27" s="9">
        <f t="shared" si="0"/>
        <v>3.6099999999999979E-2</v>
      </c>
      <c r="J27" s="17">
        <f t="shared" si="1"/>
        <v>0.18999999999999995</v>
      </c>
      <c r="K27" s="53">
        <f t="shared" si="2"/>
        <v>2.4707412223667093</v>
      </c>
      <c r="L27" s="1"/>
      <c r="M27" s="1"/>
    </row>
    <row r="28" spans="1:13">
      <c r="A28" s="50" t="s">
        <v>35</v>
      </c>
      <c r="B28" s="23" t="s">
        <v>26</v>
      </c>
      <c r="C28" s="9">
        <v>6</v>
      </c>
      <c r="D28" s="61">
        <v>370</v>
      </c>
      <c r="E28" s="10">
        <v>388.5</v>
      </c>
      <c r="F28" s="10">
        <v>379.25</v>
      </c>
      <c r="G28" s="10">
        <f t="shared" si="4"/>
        <v>379.25</v>
      </c>
      <c r="H28" s="13">
        <f t="shared" si="3"/>
        <v>2275.5</v>
      </c>
      <c r="I28" s="9">
        <f t="shared" si="0"/>
        <v>85.5625</v>
      </c>
      <c r="J28" s="17">
        <f t="shared" si="1"/>
        <v>9.25</v>
      </c>
      <c r="K28" s="53">
        <f t="shared" si="2"/>
        <v>2.4390243902439024</v>
      </c>
      <c r="L28" s="1"/>
      <c r="M28" s="1"/>
    </row>
    <row r="29" spans="1:13">
      <c r="A29" s="50" t="s">
        <v>31</v>
      </c>
      <c r="B29" s="23" t="s">
        <v>26</v>
      </c>
      <c r="C29" s="9">
        <v>6</v>
      </c>
      <c r="D29" s="61">
        <v>310</v>
      </c>
      <c r="E29" s="10">
        <v>325.5</v>
      </c>
      <c r="F29" s="10">
        <v>317.75</v>
      </c>
      <c r="G29" s="10">
        <f t="shared" si="4"/>
        <v>317.75</v>
      </c>
      <c r="H29" s="13">
        <f t="shared" si="3"/>
        <v>1906.5</v>
      </c>
      <c r="I29" s="9">
        <f t="shared" si="0"/>
        <v>60.0625</v>
      </c>
      <c r="J29" s="17">
        <f t="shared" si="1"/>
        <v>7.75</v>
      </c>
      <c r="K29" s="53">
        <f t="shared" si="2"/>
        <v>2.4390243902439024</v>
      </c>
      <c r="L29" s="1"/>
      <c r="M29" s="1"/>
    </row>
    <row r="30" spans="1:13" ht="24">
      <c r="A30" s="50" t="s">
        <v>46</v>
      </c>
      <c r="B30" s="23" t="s">
        <v>26</v>
      </c>
      <c r="C30" s="9">
        <v>200</v>
      </c>
      <c r="D30" s="61">
        <v>4.3499999999999996</v>
      </c>
      <c r="E30" s="10">
        <v>4.57</v>
      </c>
      <c r="F30" s="10">
        <v>4.46</v>
      </c>
      <c r="G30" s="10">
        <f t="shared" si="4"/>
        <v>4.46</v>
      </c>
      <c r="H30" s="13">
        <f t="shared" si="3"/>
        <v>892</v>
      </c>
      <c r="I30" s="9">
        <f t="shared" si="0"/>
        <v>1.2100000000000071E-2</v>
      </c>
      <c r="J30" s="17">
        <f t="shared" si="1"/>
        <v>0.11000000000000032</v>
      </c>
      <c r="K30" s="53">
        <f t="shared" si="2"/>
        <v>2.4663677130044914</v>
      </c>
      <c r="L30" s="1"/>
      <c r="M30" s="1"/>
    </row>
    <row r="31" spans="1:13">
      <c r="A31" s="50" t="s">
        <v>47</v>
      </c>
      <c r="B31" s="23" t="s">
        <v>26</v>
      </c>
      <c r="C31" s="9">
        <v>17</v>
      </c>
      <c r="D31" s="61">
        <v>576.79</v>
      </c>
      <c r="E31" s="10">
        <v>605.63</v>
      </c>
      <c r="F31" s="10">
        <v>591.21</v>
      </c>
      <c r="G31" s="10">
        <f t="shared" si="4"/>
        <v>591.21</v>
      </c>
      <c r="H31" s="13">
        <f t="shared" si="3"/>
        <v>10050.57</v>
      </c>
      <c r="I31" s="9">
        <f t="shared" si="0"/>
        <v>207.93640000000045</v>
      </c>
      <c r="J31" s="17">
        <f t="shared" si="1"/>
        <v>14.420000000000016</v>
      </c>
      <c r="K31" s="53">
        <f t="shared" si="2"/>
        <v>2.4390656450330703</v>
      </c>
      <c r="L31" s="1"/>
      <c r="M31" s="1"/>
    </row>
    <row r="32" spans="1:13">
      <c r="A32" s="50" t="s">
        <v>48</v>
      </c>
      <c r="B32" s="23" t="s">
        <v>26</v>
      </c>
      <c r="C32" s="9">
        <v>8</v>
      </c>
      <c r="D32" s="61">
        <v>345.89</v>
      </c>
      <c r="E32" s="10">
        <v>363.18</v>
      </c>
      <c r="F32" s="10">
        <v>354.54</v>
      </c>
      <c r="G32" s="10">
        <f t="shared" si="4"/>
        <v>354.53666666666663</v>
      </c>
      <c r="H32" s="13">
        <f t="shared" si="3"/>
        <v>2836.2933333333331</v>
      </c>
      <c r="I32" s="9">
        <f t="shared" si="0"/>
        <v>74.736033333333523</v>
      </c>
      <c r="J32" s="17">
        <f t="shared" si="1"/>
        <v>8.6450004819741633</v>
      </c>
      <c r="K32" s="53">
        <f t="shared" si="2"/>
        <v>2.4383939080981274</v>
      </c>
      <c r="L32" s="1"/>
      <c r="M32" s="1"/>
    </row>
    <row r="33" spans="1:13">
      <c r="A33" s="50" t="s">
        <v>30</v>
      </c>
      <c r="B33" s="23" t="s">
        <v>26</v>
      </c>
      <c r="C33" s="9">
        <v>3</v>
      </c>
      <c r="D33" s="61">
        <v>370.19</v>
      </c>
      <c r="E33" s="10">
        <v>388.7</v>
      </c>
      <c r="F33" s="10">
        <v>379.44</v>
      </c>
      <c r="G33" s="10">
        <f t="shared" si="4"/>
        <v>379.44333333333333</v>
      </c>
      <c r="H33" s="13">
        <f t="shared" si="3"/>
        <v>1138.33</v>
      </c>
      <c r="I33" s="9">
        <f t="shared" si="0"/>
        <v>85.65503333333325</v>
      </c>
      <c r="J33" s="17">
        <f t="shared" si="1"/>
        <v>9.2550004502070795</v>
      </c>
      <c r="K33" s="53">
        <f t="shared" si="2"/>
        <v>2.4390995010780037</v>
      </c>
      <c r="L33" s="1"/>
      <c r="M33" s="1"/>
    </row>
    <row r="34" spans="1:13" ht="24">
      <c r="A34" s="50" t="s">
        <v>49</v>
      </c>
      <c r="B34" s="23" t="s">
        <v>26</v>
      </c>
      <c r="C34" s="9">
        <v>400</v>
      </c>
      <c r="D34" s="61">
        <v>2.62</v>
      </c>
      <c r="E34" s="10">
        <v>2.75</v>
      </c>
      <c r="F34" s="10">
        <v>2.69</v>
      </c>
      <c r="G34" s="10">
        <f t="shared" si="4"/>
        <v>2.686666666666667</v>
      </c>
      <c r="H34" s="13">
        <f t="shared" si="3"/>
        <v>1074.6666666666667</v>
      </c>
      <c r="I34" s="9">
        <f t="shared" si="0"/>
        <v>4.2333333333333259E-3</v>
      </c>
      <c r="J34" s="17">
        <f t="shared" si="1"/>
        <v>6.5064070986477054E-2</v>
      </c>
      <c r="K34" s="53">
        <f t="shared" si="2"/>
        <v>2.4217396148812798</v>
      </c>
      <c r="L34" s="1"/>
      <c r="M34" s="1"/>
    </row>
    <row r="35" spans="1:13">
      <c r="A35" s="50" t="s">
        <v>50</v>
      </c>
      <c r="B35" s="23" t="s">
        <v>26</v>
      </c>
      <c r="C35" s="9">
        <v>1</v>
      </c>
      <c r="D35" s="61">
        <v>608.99</v>
      </c>
      <c r="E35" s="10">
        <v>639.44000000000005</v>
      </c>
      <c r="F35" s="10">
        <v>624.21</v>
      </c>
      <c r="G35" s="10">
        <f>(D35+E35+F35)/3</f>
        <v>624.21333333333337</v>
      </c>
      <c r="H35" s="13">
        <f t="shared" si="3"/>
        <v>624.21333333333337</v>
      </c>
      <c r="I35" s="9">
        <f t="shared" si="0"/>
        <v>231.80063333333402</v>
      </c>
      <c r="J35" s="17">
        <f t="shared" si="1"/>
        <v>15.225000273672707</v>
      </c>
      <c r="K35" s="53">
        <f t="shared" si="2"/>
        <v>2.4390700199193716</v>
      </c>
      <c r="L35" s="1"/>
      <c r="M35" s="1"/>
    </row>
    <row r="36" spans="1:13" ht="30.75" customHeight="1">
      <c r="A36" s="50" t="s">
        <v>51</v>
      </c>
      <c r="B36" s="23" t="s">
        <v>26</v>
      </c>
      <c r="C36" s="9">
        <v>1</v>
      </c>
      <c r="D36" s="61">
        <v>1017</v>
      </c>
      <c r="E36" s="10">
        <v>1067.8499999999999</v>
      </c>
      <c r="F36" s="10">
        <v>1042.43</v>
      </c>
      <c r="G36" s="10">
        <f t="shared" si="4"/>
        <v>1042.4266666666665</v>
      </c>
      <c r="H36" s="13">
        <f t="shared" si="3"/>
        <v>1042.4266666666665</v>
      </c>
      <c r="I36" s="9">
        <f t="shared" si="0"/>
        <v>646.430633333331</v>
      </c>
      <c r="J36" s="17">
        <f t="shared" si="1"/>
        <v>25.42500016388065</v>
      </c>
      <c r="K36" s="53">
        <f t="shared" si="2"/>
        <v>2.4390205063710946</v>
      </c>
      <c r="L36" s="1"/>
      <c r="M36" s="1"/>
    </row>
    <row r="37" spans="1:13">
      <c r="A37" s="50" t="s">
        <v>52</v>
      </c>
      <c r="B37" s="23" t="s">
        <v>26</v>
      </c>
      <c r="C37" s="9">
        <v>2</v>
      </c>
      <c r="D37" s="61">
        <v>300.33999999999997</v>
      </c>
      <c r="E37" s="10">
        <v>315.36</v>
      </c>
      <c r="F37" s="10">
        <v>307.85000000000002</v>
      </c>
      <c r="G37" s="10">
        <f t="shared" si="4"/>
        <v>307.85000000000002</v>
      </c>
      <c r="H37" s="13">
        <f t="shared" si="3"/>
        <v>615.70000000000005</v>
      </c>
      <c r="I37" s="9">
        <f t="shared" si="0"/>
        <v>56.400100000000293</v>
      </c>
      <c r="J37" s="17">
        <f t="shared" si="1"/>
        <v>7.5100000000000193</v>
      </c>
      <c r="K37" s="53">
        <f t="shared" si="2"/>
        <v>2.4394997563748642</v>
      </c>
      <c r="L37" s="1"/>
      <c r="M37" s="1"/>
    </row>
    <row r="38" spans="1:13" ht="24">
      <c r="A38" s="50" t="s">
        <v>53</v>
      </c>
      <c r="B38" s="23" t="s">
        <v>26</v>
      </c>
      <c r="C38" s="9">
        <v>45</v>
      </c>
      <c r="D38" s="61">
        <v>14.3</v>
      </c>
      <c r="E38" s="10">
        <v>15.02</v>
      </c>
      <c r="F38" s="10">
        <v>14.66</v>
      </c>
      <c r="G38" s="10">
        <f t="shared" si="4"/>
        <v>14.660000000000002</v>
      </c>
      <c r="H38" s="13">
        <f t="shared" si="3"/>
        <v>659.7</v>
      </c>
      <c r="I38" s="9">
        <f t="shared" si="0"/>
        <v>0.1295999999999996</v>
      </c>
      <c r="J38" s="17">
        <f t="shared" si="1"/>
        <v>0.35999999999999943</v>
      </c>
      <c r="K38" s="53">
        <f t="shared" si="2"/>
        <v>2.4556616643929017</v>
      </c>
      <c r="L38" s="1"/>
      <c r="M38" s="1"/>
    </row>
    <row r="39" spans="1:13">
      <c r="A39" s="50" t="s">
        <v>54</v>
      </c>
      <c r="B39" s="23" t="s">
        <v>26</v>
      </c>
      <c r="C39" s="9">
        <v>1</v>
      </c>
      <c r="D39" s="61">
        <v>706.08</v>
      </c>
      <c r="E39" s="10">
        <v>741.38</v>
      </c>
      <c r="F39" s="10">
        <v>723.73</v>
      </c>
      <c r="G39" s="10">
        <f t="shared" si="4"/>
        <v>723.73</v>
      </c>
      <c r="H39" s="13">
        <f t="shared" si="3"/>
        <v>723.73</v>
      </c>
      <c r="I39" s="9">
        <f t="shared" si="0"/>
        <v>311.52249999999918</v>
      </c>
      <c r="J39" s="17">
        <f t="shared" si="1"/>
        <v>17.649999999999977</v>
      </c>
      <c r="K39" s="53">
        <f t="shared" si="2"/>
        <v>2.4387547842427395</v>
      </c>
      <c r="L39" s="1"/>
      <c r="M39" s="1"/>
    </row>
    <row r="40" spans="1:13">
      <c r="A40" s="50" t="s">
        <v>55</v>
      </c>
      <c r="B40" s="23" t="s">
        <v>26</v>
      </c>
      <c r="C40" s="9">
        <v>1</v>
      </c>
      <c r="D40" s="61">
        <v>516.79999999999995</v>
      </c>
      <c r="E40" s="10">
        <v>542.64</v>
      </c>
      <c r="F40" s="10">
        <v>529.72</v>
      </c>
      <c r="G40" s="10">
        <f t="shared" si="4"/>
        <v>529.72</v>
      </c>
      <c r="H40" s="13">
        <f t="shared" si="3"/>
        <v>529.72</v>
      </c>
      <c r="I40" s="9">
        <f t="shared" si="0"/>
        <v>166.9264000000004</v>
      </c>
      <c r="J40" s="17">
        <f t="shared" si="1"/>
        <v>12.920000000000016</v>
      </c>
      <c r="K40" s="53">
        <f t="shared" si="2"/>
        <v>2.4390243902439055</v>
      </c>
      <c r="L40" s="1"/>
      <c r="M40" s="1"/>
    </row>
    <row r="41" spans="1:13" ht="24">
      <c r="A41" s="50" t="s">
        <v>56</v>
      </c>
      <c r="B41" s="23" t="s">
        <v>26</v>
      </c>
      <c r="C41" s="9">
        <v>15</v>
      </c>
      <c r="D41" s="61">
        <v>697.7</v>
      </c>
      <c r="E41" s="10">
        <v>732.59</v>
      </c>
      <c r="F41" s="10">
        <v>715.14</v>
      </c>
      <c r="G41" s="10">
        <f t="shared" si="4"/>
        <v>715.14333333333332</v>
      </c>
      <c r="H41" s="13">
        <f t="shared" si="3"/>
        <v>10727.15</v>
      </c>
      <c r="I41" s="9">
        <f t="shared" si="0"/>
        <v>304.32803333333311</v>
      </c>
      <c r="J41" s="17">
        <f t="shared" si="1"/>
        <v>17.445000238845889</v>
      </c>
      <c r="K41" s="53">
        <f t="shared" si="2"/>
        <v>2.439371161796827</v>
      </c>
      <c r="L41" s="1"/>
      <c r="M41" s="1"/>
    </row>
    <row r="42" spans="1:13">
      <c r="A42" s="50" t="s">
        <v>57</v>
      </c>
      <c r="B42" s="23" t="s">
        <v>26</v>
      </c>
      <c r="C42" s="9">
        <v>7</v>
      </c>
      <c r="D42" s="61">
        <v>1899.65</v>
      </c>
      <c r="E42" s="10">
        <v>1994.63</v>
      </c>
      <c r="F42" s="10">
        <v>1947.14</v>
      </c>
      <c r="G42" s="10">
        <f t="shared" si="4"/>
        <v>1947.14</v>
      </c>
      <c r="H42" s="13">
        <f t="shared" si="3"/>
        <v>13629.980000000001</v>
      </c>
      <c r="I42" s="9">
        <f t="shared" si="0"/>
        <v>2255.3001000000008</v>
      </c>
      <c r="J42" s="17">
        <f t="shared" si="1"/>
        <v>47.490000000000009</v>
      </c>
      <c r="K42" s="53">
        <f t="shared" si="2"/>
        <v>2.4389617592982531</v>
      </c>
      <c r="L42" s="1"/>
      <c r="M42" s="1"/>
    </row>
    <row r="43" spans="1:13">
      <c r="A43" s="50" t="s">
        <v>58</v>
      </c>
      <c r="B43" s="23" t="s">
        <v>26</v>
      </c>
      <c r="C43" s="9">
        <v>2</v>
      </c>
      <c r="D43" s="61">
        <v>997.36</v>
      </c>
      <c r="E43" s="10">
        <v>1047.23</v>
      </c>
      <c r="F43" s="10">
        <v>1022.29</v>
      </c>
      <c r="G43" s="10">
        <f t="shared" si="4"/>
        <v>1022.2933333333334</v>
      </c>
      <c r="H43" s="13">
        <f t="shared" si="3"/>
        <v>2044.5866666666668</v>
      </c>
      <c r="I43" s="9">
        <f t="shared" si="0"/>
        <v>621.75423333333345</v>
      </c>
      <c r="J43" s="17">
        <f t="shared" si="1"/>
        <v>24.93500016710113</v>
      </c>
      <c r="K43" s="53">
        <f t="shared" si="2"/>
        <v>2.4391238164291851</v>
      </c>
      <c r="L43" s="1"/>
      <c r="M43" s="1"/>
    </row>
    <row r="44" spans="1:13">
      <c r="A44" s="50" t="s">
        <v>59</v>
      </c>
      <c r="B44" s="23" t="s">
        <v>26</v>
      </c>
      <c r="C44" s="9">
        <v>18</v>
      </c>
      <c r="D44" s="61">
        <v>434.15</v>
      </c>
      <c r="E44" s="10">
        <v>455.86</v>
      </c>
      <c r="F44" s="10">
        <v>445</v>
      </c>
      <c r="G44" s="10">
        <f t="shared" si="4"/>
        <v>445.00333333333333</v>
      </c>
      <c r="H44" s="13">
        <f t="shared" si="3"/>
        <v>8010.0599999999995</v>
      </c>
      <c r="I44" s="9">
        <f t="shared" si="0"/>
        <v>117.83103333333374</v>
      </c>
      <c r="J44" s="17">
        <f t="shared" si="1"/>
        <v>10.855000383847701</v>
      </c>
      <c r="K44" s="53">
        <f t="shared" si="2"/>
        <v>2.4393076569870713</v>
      </c>
      <c r="L44" s="1"/>
      <c r="M44" s="1"/>
    </row>
    <row r="45" spans="1:13" ht="30">
      <c r="A45" s="50" t="s">
        <v>60</v>
      </c>
      <c r="B45" s="23" t="s">
        <v>61</v>
      </c>
      <c r="C45" s="9">
        <v>3</v>
      </c>
      <c r="D45" s="61">
        <v>800.1</v>
      </c>
      <c r="E45" s="10">
        <v>840.11</v>
      </c>
      <c r="F45" s="10">
        <v>820.1</v>
      </c>
      <c r="G45" s="10">
        <f t="shared" si="4"/>
        <v>820.10333333333335</v>
      </c>
      <c r="H45" s="13">
        <f t="shared" si="3"/>
        <v>2460.31</v>
      </c>
      <c r="I45" s="9">
        <f t="shared" si="0"/>
        <v>400.20003333333312</v>
      </c>
      <c r="J45" s="17">
        <f t="shared" si="1"/>
        <v>20.005000208281256</v>
      </c>
      <c r="K45" s="53">
        <f t="shared" si="2"/>
        <v>2.4393267769038767</v>
      </c>
      <c r="L45" s="1"/>
      <c r="M45" s="1"/>
    </row>
    <row r="46" spans="1:13" ht="31.5" customHeight="1">
      <c r="A46" s="50" t="s">
        <v>62</v>
      </c>
      <c r="B46" s="23" t="s">
        <v>26</v>
      </c>
      <c r="C46" s="9">
        <v>1</v>
      </c>
      <c r="D46" s="61">
        <v>2979.21</v>
      </c>
      <c r="E46" s="10">
        <v>3128.17</v>
      </c>
      <c r="F46" s="10">
        <v>3053.69</v>
      </c>
      <c r="G46" s="10">
        <f t="shared" si="4"/>
        <v>3053.69</v>
      </c>
      <c r="H46" s="13">
        <f t="shared" si="3"/>
        <v>3053.69</v>
      </c>
      <c r="I46" s="9">
        <f t="shared" si="0"/>
        <v>5547.2704000000031</v>
      </c>
      <c r="J46" s="17">
        <f t="shared" si="1"/>
        <v>74.480000000000018</v>
      </c>
      <c r="K46" s="53">
        <f t="shared" si="2"/>
        <v>2.4390164031057515</v>
      </c>
      <c r="L46" s="1"/>
      <c r="M46" s="1"/>
    </row>
    <row r="47" spans="1:13">
      <c r="A47" s="50" t="s">
        <v>63</v>
      </c>
      <c r="B47" s="23" t="s">
        <v>26</v>
      </c>
      <c r="C47" s="9">
        <v>6</v>
      </c>
      <c r="D47" s="10">
        <v>103.85</v>
      </c>
      <c r="E47" s="10">
        <v>109.04</v>
      </c>
      <c r="F47" s="10">
        <v>106.45</v>
      </c>
      <c r="G47" s="10">
        <f>(D47+E47+F47)/3</f>
        <v>106.44666666666666</v>
      </c>
      <c r="H47" s="13">
        <f t="shared" si="3"/>
        <v>638.67999999999995</v>
      </c>
      <c r="I47" s="9">
        <f t="shared" si="0"/>
        <v>6.7340333333333646</v>
      </c>
      <c r="J47" s="17">
        <f t="shared" si="1"/>
        <v>2.595001605651404</v>
      </c>
      <c r="K47" s="53">
        <f t="shared" si="2"/>
        <v>2.4378420545356714</v>
      </c>
      <c r="L47" s="1"/>
      <c r="M47" s="1"/>
    </row>
    <row r="48" spans="1:13" ht="18" customHeight="1" thickBot="1">
      <c r="A48" s="54" t="s">
        <v>1</v>
      </c>
      <c r="B48" s="55"/>
      <c r="C48" s="55">
        <v>1</v>
      </c>
      <c r="D48" s="56">
        <f>C13*D13+C14*D14+C15*D15+C16*D16+C17*D17+C18*D18+C19*D19+C20*D20+C21*D21+C22*D22+C23*D23+C24*D24+C25*D25+C26*D26+C27*D27+C28*D28+C29*D29+C30*D30+C31*D31+C32*D32+C33*D33+C34*D34+C35*D35+C36*D36+C37*D37+C38*D38+C39*D39+C40*D40+C41*D41+C42*D42+C43*D43+C44*D44+C45*D45+C46*D46+C47*D47</f>
        <v>353993.19999999995</v>
      </c>
      <c r="E48" s="56">
        <v>371698.65</v>
      </c>
      <c r="F48" s="56">
        <v>362848.61</v>
      </c>
      <c r="G48" s="57">
        <f>(D48+E48+F48)/3</f>
        <v>362846.82</v>
      </c>
      <c r="H48" s="58">
        <f t="shared" ref="H48" si="5">C48*G48</f>
        <v>362846.82</v>
      </c>
      <c r="I48" s="59">
        <f t="shared" ref="I48" si="6">((G48-D48)*(G48-D48)+(G48-E48)*(G48-E48)+(G48-F48)*(G48-F48))/2</f>
        <v>78370742.328700632</v>
      </c>
      <c r="J48" s="59">
        <f t="shared" ref="J48" si="7">SQRT(I48)</f>
        <v>8852.7251357251935</v>
      </c>
      <c r="K48" s="60">
        <f t="shared" ref="K48" si="8">J48/G48*100</f>
        <v>2.4397968089468698</v>
      </c>
      <c r="L48" s="1"/>
      <c r="M48" s="1"/>
    </row>
    <row r="49" spans="1:13" ht="17.25" customHeight="1">
      <c r="A49" s="38" t="s">
        <v>64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1"/>
      <c r="M49" s="1"/>
    </row>
    <row r="50" spans="1:13" ht="78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1"/>
      <c r="M50" s="1"/>
    </row>
    <row r="51" spans="1:13" ht="18" customHeight="1">
      <c r="A51" s="33" t="s">
        <v>7</v>
      </c>
      <c r="B51" s="33"/>
      <c r="C51" s="33"/>
      <c r="D51" s="33"/>
      <c r="E51" s="1"/>
      <c r="F51" s="1"/>
      <c r="G51" s="1"/>
      <c r="H51" s="1"/>
      <c r="I51" s="1"/>
      <c r="J51" s="1"/>
      <c r="K51" s="1"/>
      <c r="L51" s="1"/>
      <c r="M51" s="1"/>
    </row>
    <row r="52" spans="1:13" ht="24" customHeight="1">
      <c r="A52" s="27" t="s">
        <v>8</v>
      </c>
      <c r="B52" s="27"/>
      <c r="C52" s="27"/>
      <c r="D52" s="27"/>
      <c r="E52" s="27"/>
      <c r="F52" s="27"/>
      <c r="G52" s="27"/>
      <c r="H52" s="1"/>
      <c r="I52" s="1"/>
      <c r="J52" s="1"/>
      <c r="K52" s="1"/>
      <c r="L52" s="1"/>
      <c r="M52" s="1"/>
    </row>
    <row r="53" spans="1:13" ht="27" customHeight="1">
      <c r="A53" s="26" t="s">
        <v>9</v>
      </c>
      <c r="B53" s="26"/>
      <c r="C53" s="26"/>
      <c r="D53" s="26"/>
      <c r="E53" s="1"/>
      <c r="F53" s="1"/>
      <c r="G53" s="1"/>
      <c r="H53" s="1"/>
      <c r="I53" s="1"/>
      <c r="J53" s="7"/>
      <c r="K53" s="1"/>
      <c r="L53" s="1"/>
      <c r="M53" s="1"/>
    </row>
    <row r="54" spans="1:13" ht="28.5" customHeight="1">
      <c r="A54" s="26" t="s">
        <v>10</v>
      </c>
      <c r="B54" s="26"/>
      <c r="C54" s="26"/>
      <c r="D54" s="26"/>
      <c r="E54" s="26"/>
      <c r="F54" s="1"/>
      <c r="G54" s="1"/>
      <c r="H54" s="1"/>
      <c r="I54" s="1"/>
      <c r="J54" s="7"/>
      <c r="K54" s="1"/>
      <c r="L54" s="1"/>
      <c r="M54" s="1"/>
    </row>
    <row r="55" spans="1:13" ht="18" customHeight="1">
      <c r="A55" s="26" t="s">
        <v>11</v>
      </c>
      <c r="B55" s="26"/>
      <c r="C55" s="26"/>
      <c r="D55" s="26"/>
      <c r="E55" s="26"/>
      <c r="F55" s="1"/>
      <c r="G55" s="1"/>
      <c r="H55" s="1"/>
      <c r="I55" s="1"/>
      <c r="J55" s="1"/>
      <c r="K55" s="1"/>
      <c r="L55" s="1"/>
      <c r="M55" s="1"/>
    </row>
    <row r="56" spans="1:13" ht="27" customHeight="1">
      <c r="A56" s="26" t="s">
        <v>12</v>
      </c>
      <c r="B56" s="26"/>
      <c r="C56" s="26"/>
      <c r="D56" s="26"/>
      <c r="E56" s="26"/>
      <c r="F56" s="26"/>
      <c r="G56" s="1"/>
      <c r="H56" s="1"/>
      <c r="I56" s="1"/>
      <c r="J56" s="1"/>
      <c r="K56" s="1"/>
      <c r="L56" s="1"/>
      <c r="M56" s="1"/>
    </row>
    <row r="57" spans="1:13" ht="18" customHeight="1">
      <c r="A57" s="27" t="s">
        <v>13</v>
      </c>
      <c r="B57" s="27"/>
      <c r="C57" s="27"/>
      <c r="D57" s="27"/>
      <c r="E57" s="27"/>
      <c r="F57" s="27"/>
      <c r="G57" s="27"/>
      <c r="H57" s="27"/>
      <c r="I57" s="27"/>
      <c r="J57" s="27"/>
      <c r="K57" s="1"/>
      <c r="L57" s="1"/>
      <c r="M57" s="1"/>
    </row>
    <row r="58" spans="1:13" ht="18" customHeight="1">
      <c r="A58" s="28" t="s">
        <v>65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1"/>
      <c r="M58" s="1"/>
    </row>
    <row r="59" spans="1:13" ht="18" customHeight="1">
      <c r="A59" s="28" t="s">
        <v>66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1"/>
      <c r="M59" s="1"/>
    </row>
    <row r="60" spans="1:13" ht="18" customHeight="1">
      <c r="A60" s="28" t="s">
        <v>67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1"/>
      <c r="M60" s="1"/>
    </row>
    <row r="61" spans="1:13" ht="18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"/>
      <c r="M61" s="1"/>
    </row>
    <row r="62" spans="1:13" ht="18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"/>
      <c r="M62" s="1"/>
    </row>
    <row r="63" spans="1:13" ht="27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"/>
      <c r="M63" s="1"/>
    </row>
    <row r="64" spans="1:13" ht="27" customHeight="1">
      <c r="A64" s="25" t="s">
        <v>68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"/>
      <c r="M64" s="1"/>
    </row>
    <row r="65" spans="1:13" ht="30" customHeight="1">
      <c r="A65" s="25" t="s">
        <v>69</v>
      </c>
      <c r="B65" s="11"/>
      <c r="C65" s="11"/>
      <c r="D65" s="11"/>
      <c r="E65" s="11"/>
      <c r="F65" s="11"/>
      <c r="G65" s="11"/>
      <c r="H65" s="11"/>
      <c r="I65" s="11"/>
      <c r="J65" s="30" t="s">
        <v>70</v>
      </c>
      <c r="K65" s="31"/>
      <c r="L65" s="1"/>
      <c r="M65" s="1"/>
    </row>
    <row r="66" spans="1:13" ht="41.25" customHeight="1">
      <c r="A66" s="11"/>
      <c r="B66" s="11"/>
      <c r="C66" s="11"/>
      <c r="D66" s="11"/>
      <c r="E66" s="11"/>
      <c r="F66" s="11"/>
      <c r="G66" s="11"/>
      <c r="H66" s="11"/>
      <c r="I66" s="11"/>
      <c r="J66" s="12"/>
      <c r="K66" s="12"/>
      <c r="L66" s="1"/>
      <c r="M66" s="1"/>
    </row>
    <row r="67" spans="1:13" ht="18" customHeight="1">
      <c r="A67" s="11"/>
      <c r="B67" s="11"/>
      <c r="C67" s="11"/>
      <c r="D67" s="11"/>
      <c r="E67" s="11"/>
      <c r="F67" s="11"/>
      <c r="G67" s="11"/>
      <c r="H67" s="11"/>
      <c r="I67" s="11"/>
      <c r="J67" s="12"/>
      <c r="K67" s="12"/>
      <c r="L67" s="1"/>
      <c r="M67" s="1"/>
    </row>
    <row r="68" spans="1:13" ht="18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"/>
      <c r="M68" s="1"/>
    </row>
    <row r="69" spans="1:13" ht="18" customHeight="1">
      <c r="A69" s="29" t="s">
        <v>71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1"/>
      <c r="M69" s="1"/>
    </row>
    <row r="70" spans="1:13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8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8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33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30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3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31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30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4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0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57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7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L166" s="1"/>
      <c r="M166" s="1"/>
    </row>
    <row r="167" spans="1:13">
      <c r="L167" s="1"/>
      <c r="M167" s="1"/>
    </row>
    <row r="168" spans="1:13">
      <c r="L168" s="1"/>
      <c r="M168" s="1"/>
    </row>
    <row r="169" spans="1:13">
      <c r="L169" s="1"/>
      <c r="M169" s="1"/>
    </row>
    <row r="170" spans="1:13">
      <c r="L170" s="1"/>
      <c r="M170" s="1"/>
    </row>
    <row r="171" spans="1:13">
      <c r="L171" s="1"/>
      <c r="M171" s="1"/>
    </row>
    <row r="172" spans="1:13">
      <c r="L172" s="1"/>
      <c r="M172" s="1"/>
    </row>
    <row r="173" spans="1:13">
      <c r="L173" s="1"/>
      <c r="M173" s="1"/>
    </row>
    <row r="174" spans="1:13">
      <c r="L174" s="1"/>
      <c r="M174" s="1"/>
    </row>
    <row r="175" spans="1:13">
      <c r="L175" s="1"/>
      <c r="M175" s="1"/>
    </row>
    <row r="176" spans="1:13">
      <c r="L176" s="1"/>
      <c r="M176" s="1"/>
    </row>
    <row r="177" spans="12:13">
      <c r="L177" s="1"/>
      <c r="M177" s="1"/>
    </row>
    <row r="178" spans="12:13">
      <c r="L178" s="1"/>
      <c r="M178" s="1"/>
    </row>
    <row r="179" spans="12:13">
      <c r="L179" s="1"/>
      <c r="M179" s="1"/>
    </row>
    <row r="180" spans="12:13">
      <c r="L180" s="1"/>
      <c r="M180" s="1"/>
    </row>
    <row r="181" spans="12:13">
      <c r="L181" s="1"/>
      <c r="M181" s="1"/>
    </row>
    <row r="182" spans="12:13">
      <c r="L182" s="1"/>
      <c r="M182" s="1"/>
    </row>
    <row r="183" spans="12:13">
      <c r="L183" s="1"/>
      <c r="M183" s="1"/>
    </row>
    <row r="184" spans="12:13">
      <c r="L184" s="1"/>
      <c r="M184" s="1"/>
    </row>
    <row r="185" spans="12:13">
      <c r="L185" s="1"/>
      <c r="M185" s="1"/>
    </row>
    <row r="186" spans="12:13">
      <c r="L186" s="1"/>
      <c r="M186" s="1"/>
    </row>
    <row r="187" spans="12:13">
      <c r="L187" s="1"/>
      <c r="M187" s="1"/>
    </row>
    <row r="188" spans="12:13">
      <c r="L188" s="1"/>
      <c r="M188" s="1"/>
    </row>
    <row r="189" spans="12:13">
      <c r="L189" s="1"/>
      <c r="M189" s="1"/>
    </row>
    <row r="190" spans="12:13">
      <c r="L190" s="1"/>
      <c r="M190" s="1"/>
    </row>
    <row r="191" spans="12:13">
      <c r="L191" s="1"/>
      <c r="M191" s="1"/>
    </row>
    <row r="192" spans="12:13">
      <c r="L192" s="1"/>
      <c r="M192" s="1"/>
    </row>
    <row r="193" spans="12:13">
      <c r="L193" s="1"/>
      <c r="M193" s="1"/>
    </row>
    <row r="194" spans="12:13">
      <c r="L194" s="1"/>
      <c r="M194" s="1"/>
    </row>
    <row r="195" spans="12:13">
      <c r="L195" s="1"/>
      <c r="M195" s="1"/>
    </row>
    <row r="196" spans="12:13">
      <c r="L196" s="1"/>
      <c r="M196" s="1"/>
    </row>
    <row r="197" spans="12:13">
      <c r="L197" s="1"/>
      <c r="M197" s="1"/>
    </row>
    <row r="198" spans="12:13">
      <c r="L198" s="1"/>
      <c r="M198" s="1"/>
    </row>
    <row r="199" spans="12:13">
      <c r="L199" s="1"/>
      <c r="M199" s="1"/>
    </row>
    <row r="200" spans="12:13">
      <c r="L200" s="1"/>
      <c r="M200" s="1"/>
    </row>
    <row r="201" spans="12:13">
      <c r="L201" s="1"/>
      <c r="M201" s="1"/>
    </row>
  </sheetData>
  <mergeCells count="22">
    <mergeCell ref="I1:K1"/>
    <mergeCell ref="A51:D51"/>
    <mergeCell ref="B10:K10"/>
    <mergeCell ref="H6:J6"/>
    <mergeCell ref="A49:K49"/>
    <mergeCell ref="A7:K7"/>
    <mergeCell ref="B8:K8"/>
    <mergeCell ref="I2:K2"/>
    <mergeCell ref="I3:K3"/>
    <mergeCell ref="I4:K4"/>
    <mergeCell ref="I5:K5"/>
    <mergeCell ref="A69:K69"/>
    <mergeCell ref="A54:E54"/>
    <mergeCell ref="A55:E55"/>
    <mergeCell ref="A56:F56"/>
    <mergeCell ref="A57:J57"/>
    <mergeCell ref="J65:K65"/>
    <mergeCell ref="A53:D53"/>
    <mergeCell ref="A52:G52"/>
    <mergeCell ref="A58:K58"/>
    <mergeCell ref="A59:K59"/>
    <mergeCell ref="A60:K60"/>
  </mergeCells>
  <pageMargins left="0.70866141732283472" right="0.70866141732283472" top="0.35433070866141736" bottom="0.19685039370078741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 Илья Александрович</dc:creator>
  <cp:lastModifiedBy>FrolovaMA</cp:lastModifiedBy>
  <cp:lastPrinted>2026-09-23T09:10:02Z</cp:lastPrinted>
  <dcterms:created xsi:type="dcterms:W3CDTF">2014-03-03T05:25:34Z</dcterms:created>
  <dcterms:modified xsi:type="dcterms:W3CDTF">2026-09-23T13:16:14Z</dcterms:modified>
</cp:coreProperties>
</file>