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харлова-лв\Desktop\Международка 2026 (1)\"/>
    </mc:Choice>
  </mc:AlternateContent>
  <bookViews>
    <workbookView xWindow="0" yWindow="0" windowWidth="11460" windowHeight="10275" tabRatio="500"/>
  </bookViews>
  <sheets>
    <sheet name="НМЦ " sheetId="1" r:id="rId1"/>
  </sheets>
  <definedNames>
    <definedName name="__DdeLink__38074_3313218099" localSheetId="0">'НМЦ '!#REF!</definedName>
    <definedName name="__xlfn_IFERROR">NA()</definedName>
  </definedNames>
  <calcPr calcId="152511"/>
</workbook>
</file>

<file path=xl/calcChain.xml><?xml version="1.0" encoding="utf-8"?>
<calcChain xmlns="http://schemas.openxmlformats.org/spreadsheetml/2006/main">
  <c r="J9" i="1" l="1"/>
  <c r="J10" i="1"/>
  <c r="J8" i="1"/>
  <c r="H10" i="1"/>
  <c r="I10" i="1" s="1"/>
  <c r="G11" i="1"/>
  <c r="F11" i="1"/>
  <c r="J12" i="1" s="1"/>
  <c r="E11" i="1"/>
  <c r="H8" i="1"/>
  <c r="I8" i="1" l="1"/>
  <c r="H9" i="1"/>
  <c r="I9" i="1" s="1"/>
</calcChain>
</file>

<file path=xl/sharedStrings.xml><?xml version="1.0" encoding="utf-8"?>
<sst xmlns="http://schemas.openxmlformats.org/spreadsheetml/2006/main" count="25" uniqueCount="23">
  <si>
    <t>Для обоснования используется метод сопоставимых рыночных цен (анализ рынка), так как в соответствии с ч.6 ст.22 Федерального закона «О контрактной системе в сфере закупок товаров, работ, услуг для обеспечения государственных и муниципальных нужд» №44-ФЗ от 05.04.2013 года данный метод является приоритетным для определения и обоснования начальной (максимальной) цены контракта.</t>
  </si>
  <si>
    <t>№ п/п</t>
  </si>
  <si>
    <t>Наименование объекта закупки (товара)</t>
  </si>
  <si>
    <t>Коэффициент вариации цены</t>
  </si>
  <si>
    <t>ср.цена</t>
  </si>
  <si>
    <t>НМЦ рын</t>
  </si>
  <si>
    <t>Приложение №3</t>
  </si>
  <si>
    <t>ед.из-я</t>
  </si>
  <si>
    <t>кол-во человек</t>
  </si>
  <si>
    <t>человек</t>
  </si>
  <si>
    <t>Организация питания питания (завтрак, обед, ужин) 1-й день</t>
  </si>
  <si>
    <t>Организация питания питания (завтрак, обед, ужин) 2-й день</t>
  </si>
  <si>
    <t>Организация питания питания (завтрак, обед, ужин) 3-й день</t>
  </si>
  <si>
    <t xml:space="preserve">на проведение закупки по обеспечению мероприятий международного сотрудничества 
(питание иностранной делегации)
</t>
  </si>
  <si>
    <t>Коммерческое предложение №1 (В-227-9018 от 19.05.2026)</t>
  </si>
  <si>
    <t xml:space="preserve">Коммерческое предложение №2 (В-227-9016 от 19.05.2026) </t>
  </si>
  <si>
    <t>В результате проведения анализа рынка начальная (максимальная) цена составляет :</t>
  </si>
  <si>
    <t>Итого по коммерческим предложениям:</t>
  </si>
  <si>
    <t xml:space="preserve">Начальная (максимальная) цена контракта определена методом сопоставимых рыночных цен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утвержденными приказом Минэкономразвития России от 2 октября 2013 г. № 567.Для определения НМЦК осуществлен поиск ценовой информации в реестре контрактов, заключенных заказчиками. В реестре исполненных контрактов Единой информационной системы в сферезакупок по Уральскому федеральному округу, не нашлось контракта с максимальноприближенной информации к требованиям заказчика (сроки и порядок поставки, объем поставки, наименование товаров и т.д.)                 
                Используется информация, полученная по ранее направленному запросу заказчика о предоставлении ценовой информации от поставщиков, осуществляющих  поставку товаров, планируемых к закупкам. В реестре исполненных контрактов Единой информационной системы в сфере закупок по Уральскому федеральному округу, не нашлось контракта с максимально приближенной информации к требованиям заказчика (сроки и порядок поставки, объем поставки, наименование товаров и.т.д.); был размещен запрос о предоставлении ценовой информации в единой информационной системе в сфере закупок № 0367100002026000168  от 22.05.2026 г. ответа на запрос не поступило, применение данных источников не позволяет использовать их при расчете начальной цены единицы товара.Запросы о предоставлении ценовой информации направлены 5 поставщикам (подрядчикам, исполнителям) исх. № ИВ-227-5-794 от 12.05.2026, № ИВ-227-5-797 от 12.05.2026, № ИВ-227-5-795 от 12.05.2026, № ИВ-227-5-796 от 12.05.2026, № ИВ-227-5-798 от 12.05.2026 получено 3 коммерческих предложения., в ответ получены 3 ответа на запрос о предоставлении ценовой информации.                 
 Коэффициент вариации не превышает 33%, что свидетельствует об однородности совокупности значений, используемых в расчете.               
</t>
  </si>
  <si>
    <t>Инженер ООКР                                      Л.В. Харлова</t>
  </si>
  <si>
    <t>Коммерческое предложение №3 (В-227-9360 от 25.05.2026)</t>
  </si>
  <si>
    <t xml:space="preserve">Основные характеристики объекта закупки: в соответствии с приложением № 1 </t>
  </si>
  <si>
    <t>дата составления 25.05.2026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</si>
</sst>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\-??\ _₽_-;_-@_-"/>
  </numFmts>
  <fonts count="12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indexed="63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164" fontId="4" fillId="0" borderId="0" applyFill="0" applyBorder="0" applyAlignment="0" applyProtection="0"/>
    <xf numFmtId="0" fontId="1" fillId="0" borderId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4" fontId="2" fillId="0" borderId="0" xfId="1" applyFont="1" applyFill="1" applyBorder="1" applyAlignment="1" applyProtection="1">
      <alignment horizontal="center" vertical="center"/>
    </xf>
    <xf numFmtId="164" fontId="2" fillId="0" borderId="0" xfId="1" applyFont="1" applyFill="1" applyBorder="1" applyAlignment="1" applyProtection="1">
      <alignment horizontal="right" vertical="center"/>
    </xf>
    <xf numFmtId="164" fontId="3" fillId="0" borderId="0" xfId="1" applyFont="1" applyFill="1" applyBorder="1" applyAlignment="1" applyProtection="1">
      <alignment horizontal="center" vertical="center"/>
    </xf>
    <xf numFmtId="164" fontId="3" fillId="0" borderId="0" xfId="1" applyFont="1" applyFill="1" applyBorder="1" applyAlignment="1" applyProtection="1">
      <alignment horizontal="right" vertical="center"/>
    </xf>
    <xf numFmtId="0" fontId="5" fillId="0" borderId="0" xfId="0" applyFont="1" applyAlignment="1">
      <alignment horizontal="justify"/>
    </xf>
    <xf numFmtId="2" fontId="2" fillId="0" borderId="0" xfId="0" applyNumberFormat="1" applyFont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top" wrapText="1"/>
    </xf>
    <xf numFmtId="3" fontId="9" fillId="2" borderId="0" xfId="2" applyNumberFormat="1" applyFont="1" applyFill="1" applyBorder="1" applyAlignment="1">
      <alignment horizontal="left" vertical="center" wrapText="1"/>
    </xf>
    <xf numFmtId="164" fontId="9" fillId="2" borderId="0" xfId="1" applyFont="1" applyFill="1" applyBorder="1" applyAlignment="1" applyProtection="1">
      <alignment horizontal="center" vertical="center" wrapText="1"/>
    </xf>
    <xf numFmtId="4" fontId="10" fillId="2" borderId="1" xfId="2" applyNumberFormat="1" applyFont="1" applyFill="1" applyBorder="1" applyAlignment="1">
      <alignment horizontal="center" vertical="center" wrapText="1"/>
    </xf>
    <xf numFmtId="3" fontId="9" fillId="2" borderId="1" xfId="2" applyNumberFormat="1" applyFont="1" applyFill="1" applyBorder="1" applyAlignment="1">
      <alignment horizontal="right" vertical="center" wrapText="1"/>
    </xf>
    <xf numFmtId="164" fontId="10" fillId="2" borderId="0" xfId="1" applyFont="1" applyFill="1" applyBorder="1" applyAlignment="1" applyProtection="1">
      <alignment horizontal="right" vertical="center" wrapText="1"/>
    </xf>
    <xf numFmtId="164" fontId="10" fillId="2" borderId="0" xfId="1" applyFont="1" applyFill="1" applyBorder="1" applyAlignment="1" applyProtection="1">
      <alignment horizontal="center" vertical="center" wrapText="1"/>
    </xf>
    <xf numFmtId="4" fontId="10" fillId="2" borderId="0" xfId="2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4" fontId="8" fillId="0" borderId="3" xfId="0" applyNumberFormat="1" applyFont="1" applyFill="1" applyBorder="1" applyAlignment="1">
      <alignment horizontal="center" vertical="top" wrapText="1"/>
    </xf>
    <xf numFmtId="4" fontId="6" fillId="0" borderId="3" xfId="1" applyNumberFormat="1" applyFont="1" applyFill="1" applyBorder="1" applyAlignment="1" applyProtection="1">
      <alignment horizontal="center" vertical="center" wrapText="1"/>
    </xf>
    <xf numFmtId="4" fontId="6" fillId="0" borderId="3" xfId="2" applyNumberFormat="1" applyFont="1" applyFill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/>
    </xf>
    <xf numFmtId="4" fontId="6" fillId="0" borderId="3" xfId="1" applyNumberFormat="1" applyFont="1" applyFill="1" applyBorder="1" applyAlignment="1" applyProtection="1">
      <alignment horizontal="center" wrapText="1"/>
    </xf>
    <xf numFmtId="4" fontId="9" fillId="0" borderId="3" xfId="1" applyNumberFormat="1" applyFont="1" applyFill="1" applyBorder="1" applyAlignment="1" applyProtection="1">
      <alignment horizontal="center" wrapText="1"/>
    </xf>
    <xf numFmtId="4" fontId="6" fillId="2" borderId="0" xfId="2" applyNumberFormat="1" applyFont="1" applyFill="1" applyBorder="1" applyAlignment="1">
      <alignment horizontal="right" vertical="center" wrapText="1"/>
    </xf>
    <xf numFmtId="4" fontId="7" fillId="0" borderId="1" xfId="2" applyNumberFormat="1" applyFont="1" applyFill="1" applyBorder="1" applyAlignment="1">
      <alignment horizontal="center" vertical="center" wrapText="1"/>
    </xf>
    <xf numFmtId="4" fontId="8" fillId="2" borderId="2" xfId="2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8" fillId="0" borderId="4" xfId="2" applyFont="1" applyFill="1" applyBorder="1" applyAlignment="1">
      <alignment horizontal="center" vertical="center" wrapText="1"/>
    </xf>
    <xf numFmtId="0" fontId="8" fillId="0" borderId="11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 wrapText="1"/>
    </xf>
    <xf numFmtId="4" fontId="8" fillId="2" borderId="0" xfId="2" applyNumberFormat="1" applyFont="1" applyFill="1" applyBorder="1" applyAlignment="1">
      <alignment horizontal="left" vertical="center" wrapText="1"/>
    </xf>
    <xf numFmtId="2" fontId="11" fillId="3" borderId="3" xfId="0" applyNumberFormat="1" applyFont="1" applyFill="1" applyBorder="1" applyAlignment="1">
      <alignment horizontal="center" vertical="center" wrapText="1"/>
    </xf>
    <xf numFmtId="2" fontId="9" fillId="0" borderId="3" xfId="2" applyNumberFormat="1" applyFont="1" applyFill="1" applyBorder="1" applyAlignment="1">
      <alignment horizontal="center" vertical="center" wrapText="1"/>
    </xf>
    <xf numFmtId="2" fontId="9" fillId="0" borderId="10" xfId="2" applyNumberFormat="1" applyFont="1" applyFill="1" applyBorder="1" applyAlignment="1">
      <alignment horizontal="center" vertical="center" wrapText="1"/>
    </xf>
    <xf numFmtId="164" fontId="9" fillId="0" borderId="3" xfId="1" applyFont="1" applyFill="1" applyBorder="1" applyAlignment="1" applyProtection="1">
      <alignment horizontal="center" vertical="center" wrapText="1"/>
    </xf>
    <xf numFmtId="164" fontId="9" fillId="0" borderId="10" xfId="1" applyFont="1" applyFill="1" applyBorder="1" applyAlignment="1" applyProtection="1">
      <alignment horizontal="center" vertical="center" wrapText="1"/>
    </xf>
    <xf numFmtId="3" fontId="9" fillId="0" borderId="3" xfId="2" applyNumberFormat="1" applyFont="1" applyFill="1" applyBorder="1" applyAlignment="1">
      <alignment horizontal="left" vertical="center" wrapText="1"/>
    </xf>
    <xf numFmtId="4" fontId="9" fillId="0" borderId="3" xfId="2" applyNumberFormat="1" applyFont="1" applyFill="1" applyBorder="1" applyAlignment="1">
      <alignment horizontal="center" vertical="center" wrapText="1"/>
    </xf>
    <xf numFmtId="4" fontId="9" fillId="0" borderId="10" xfId="2" applyNumberFormat="1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right" vertical="top" wrapText="1"/>
    </xf>
    <xf numFmtId="0" fontId="7" fillId="0" borderId="3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B18" sqref="B18"/>
    </sheetView>
  </sheetViews>
  <sheetFormatPr defaultColWidth="9.140625" defaultRowHeight="12.75" x14ac:dyDescent="0.25"/>
  <cols>
    <col min="1" max="1" width="9.42578125" style="1" customWidth="1"/>
    <col min="2" max="2" width="54.42578125" style="2" customWidth="1"/>
    <col min="3" max="3" width="9.42578125" style="1" customWidth="1"/>
    <col min="4" max="4" width="7.28515625" style="1" customWidth="1"/>
    <col min="5" max="6" width="13.7109375" style="3" customWidth="1"/>
    <col min="7" max="8" width="13.7109375" style="4" customWidth="1"/>
    <col min="9" max="9" width="10.140625" style="1" customWidth="1"/>
    <col min="10" max="10" width="14.140625" style="3" customWidth="1"/>
    <col min="11" max="12" width="9.140625" style="1"/>
    <col min="13" max="15" width="15" style="1" customWidth="1"/>
    <col min="16" max="16384" width="9.140625" style="1"/>
  </cols>
  <sheetData>
    <row r="1" spans="1:12" ht="12.75" customHeight="1" x14ac:dyDescent="0.25">
      <c r="A1" s="27" t="s">
        <v>6</v>
      </c>
      <c r="B1" s="27"/>
      <c r="C1" s="27"/>
      <c r="D1" s="27"/>
      <c r="E1" s="27"/>
      <c r="F1" s="27"/>
      <c r="G1" s="27"/>
      <c r="H1" s="27"/>
      <c r="I1" s="27"/>
      <c r="J1" s="27"/>
    </row>
    <row r="2" spans="1:12" ht="25.9" customHeight="1" x14ac:dyDescent="0.25">
      <c r="A2" s="28" t="s">
        <v>13</v>
      </c>
      <c r="B2" s="28"/>
      <c r="C2" s="28"/>
      <c r="D2" s="28"/>
      <c r="E2" s="28"/>
      <c r="F2" s="28"/>
      <c r="G2" s="28"/>
      <c r="H2" s="28"/>
      <c r="I2" s="28"/>
      <c r="J2" s="28"/>
    </row>
    <row r="3" spans="1:12" ht="12.75" customHeight="1" x14ac:dyDescent="0.25">
      <c r="A3" s="29" t="s">
        <v>21</v>
      </c>
      <c r="B3" s="29"/>
      <c r="C3" s="29"/>
      <c r="D3" s="29"/>
      <c r="E3" s="29"/>
      <c r="F3" s="29"/>
      <c r="G3" s="29"/>
      <c r="H3" s="29"/>
      <c r="I3" s="29"/>
      <c r="J3" s="29"/>
    </row>
    <row r="4" spans="1:12" ht="145.5" customHeight="1" x14ac:dyDescent="0.25">
      <c r="A4" s="30" t="s">
        <v>18</v>
      </c>
      <c r="B4" s="31"/>
      <c r="C4" s="31"/>
      <c r="D4" s="31"/>
      <c r="E4" s="31"/>
      <c r="F4" s="31"/>
      <c r="G4" s="31"/>
      <c r="H4" s="31"/>
      <c r="I4" s="31"/>
      <c r="J4" s="32"/>
    </row>
    <row r="5" spans="1:12" ht="50.25" customHeight="1" x14ac:dyDescent="0.25">
      <c r="A5" s="33" t="s">
        <v>0</v>
      </c>
      <c r="B5" s="34"/>
      <c r="C5" s="34"/>
      <c r="D5" s="34"/>
      <c r="E5" s="34"/>
      <c r="F5" s="34"/>
      <c r="G5" s="34"/>
      <c r="H5" s="35"/>
      <c r="I5" s="35"/>
      <c r="J5" s="36"/>
    </row>
    <row r="6" spans="1:12" ht="30.6" customHeight="1" x14ac:dyDescent="0.25">
      <c r="A6" s="44" t="s">
        <v>1</v>
      </c>
      <c r="B6" s="46" t="s">
        <v>2</v>
      </c>
      <c r="C6" s="48" t="s">
        <v>7</v>
      </c>
      <c r="D6" s="48" t="s">
        <v>8</v>
      </c>
      <c r="E6" s="38" t="s">
        <v>14</v>
      </c>
      <c r="F6" s="38" t="s">
        <v>15</v>
      </c>
      <c r="G6" s="38" t="s">
        <v>20</v>
      </c>
      <c r="H6" s="41" t="s">
        <v>4</v>
      </c>
      <c r="I6" s="39" t="s">
        <v>3</v>
      </c>
      <c r="J6" s="41" t="s">
        <v>5</v>
      </c>
    </row>
    <row r="7" spans="1:12" ht="36.75" customHeight="1" x14ac:dyDescent="0.25">
      <c r="A7" s="45"/>
      <c r="B7" s="46"/>
      <c r="C7" s="48"/>
      <c r="D7" s="48"/>
      <c r="E7" s="38"/>
      <c r="F7" s="38"/>
      <c r="G7" s="38"/>
      <c r="H7" s="42"/>
      <c r="I7" s="40"/>
      <c r="J7" s="42"/>
    </row>
    <row r="8" spans="1:12" ht="15.75" customHeight="1" x14ac:dyDescent="0.2">
      <c r="A8" s="9">
        <v>1</v>
      </c>
      <c r="B8" s="20" t="s">
        <v>10</v>
      </c>
      <c r="C8" s="10" t="s">
        <v>9</v>
      </c>
      <c r="D8" s="10">
        <v>20</v>
      </c>
      <c r="E8" s="21">
        <v>1900</v>
      </c>
      <c r="F8" s="21">
        <v>1600</v>
      </c>
      <c r="G8" s="21">
        <v>2285</v>
      </c>
      <c r="H8" s="22">
        <f t="shared" ref="H8:H10" si="0">SUM(E8:G8)/3</f>
        <v>1928.3333333333333</v>
      </c>
      <c r="I8" s="23">
        <f t="shared" ref="I8:I10" si="1">(STDEV(E8:G8)/H8)*100</f>
        <v>17.80697470174248</v>
      </c>
      <c r="J8" s="11">
        <f>D8*F8</f>
        <v>32000</v>
      </c>
    </row>
    <row r="9" spans="1:12" ht="13.5" customHeight="1" x14ac:dyDescent="0.2">
      <c r="A9" s="9">
        <v>2</v>
      </c>
      <c r="B9" s="20" t="s">
        <v>11</v>
      </c>
      <c r="C9" s="10" t="s">
        <v>9</v>
      </c>
      <c r="D9" s="10">
        <v>20</v>
      </c>
      <c r="E9" s="21">
        <v>1900</v>
      </c>
      <c r="F9" s="21">
        <v>1600</v>
      </c>
      <c r="G9" s="21">
        <v>2225</v>
      </c>
      <c r="H9" s="22">
        <f t="shared" si="0"/>
        <v>1908.3333333333333</v>
      </c>
      <c r="I9" s="23">
        <f t="shared" si="1"/>
        <v>16.379912081669016</v>
      </c>
      <c r="J9" s="11">
        <f t="shared" ref="J9:J10" si="2">D9*F9</f>
        <v>32000</v>
      </c>
    </row>
    <row r="10" spans="1:12" ht="13.5" customHeight="1" x14ac:dyDescent="0.2">
      <c r="A10" s="9">
        <v>3</v>
      </c>
      <c r="B10" s="20" t="s">
        <v>12</v>
      </c>
      <c r="C10" s="10" t="s">
        <v>9</v>
      </c>
      <c r="D10" s="10">
        <v>20</v>
      </c>
      <c r="E10" s="21">
        <v>1900</v>
      </c>
      <c r="F10" s="21">
        <v>1600</v>
      </c>
      <c r="G10" s="21">
        <v>2420</v>
      </c>
      <c r="H10" s="22">
        <f t="shared" si="0"/>
        <v>1973.3333333333333</v>
      </c>
      <c r="I10" s="23">
        <f t="shared" si="1"/>
        <v>21.024807949326483</v>
      </c>
      <c r="J10" s="11">
        <f t="shared" si="2"/>
        <v>32000</v>
      </c>
    </row>
    <row r="11" spans="1:12" ht="15" customHeight="1" x14ac:dyDescent="0.2">
      <c r="A11" s="47" t="s">
        <v>17</v>
      </c>
      <c r="B11" s="47"/>
      <c r="C11" s="47"/>
      <c r="D11" s="47"/>
      <c r="E11" s="24">
        <f>SUM((E8*D8)+(E9*D9)+(E10*D10))</f>
        <v>114000</v>
      </c>
      <c r="F11" s="24">
        <f>SUM((F8*D8)+(F9*D9)+(F10*D10))</f>
        <v>96000</v>
      </c>
      <c r="G11" s="24">
        <f>SUM((G8*D8)+(G9*D9)+(G10*D10))</f>
        <v>138600</v>
      </c>
      <c r="H11" s="24"/>
      <c r="I11" s="23"/>
      <c r="J11" s="25"/>
    </row>
    <row r="12" spans="1:12" x14ac:dyDescent="0.2">
      <c r="A12" s="43" t="s">
        <v>16</v>
      </c>
      <c r="B12" s="43"/>
      <c r="C12" s="43"/>
      <c r="D12" s="43"/>
      <c r="E12" s="43"/>
      <c r="F12" s="43"/>
      <c r="G12" s="43"/>
      <c r="H12" s="43"/>
      <c r="I12" s="43"/>
      <c r="J12" s="26">
        <f>F11</f>
        <v>96000</v>
      </c>
      <c r="L12" s="8"/>
    </row>
    <row r="13" spans="1:12" ht="3.75" customHeight="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3"/>
    </row>
    <row r="14" spans="1:12" hidden="1" x14ac:dyDescent="0.25">
      <c r="A14" s="14"/>
      <c r="B14" s="15"/>
      <c r="C14" s="14"/>
      <c r="D14" s="14"/>
      <c r="E14" s="16"/>
      <c r="F14" s="17"/>
      <c r="G14" s="16"/>
      <c r="H14" s="16"/>
      <c r="I14" s="18"/>
      <c r="J14" s="17"/>
    </row>
    <row r="15" spans="1:12" ht="0.75" customHeight="1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</row>
    <row r="16" spans="1:12" x14ac:dyDescent="0.25">
      <c r="A16" s="19"/>
      <c r="B16" s="37"/>
      <c r="C16" s="37"/>
      <c r="D16" s="37"/>
      <c r="E16" s="37"/>
      <c r="F16" s="37"/>
      <c r="G16" s="37"/>
      <c r="H16" s="37"/>
      <c r="I16" s="37"/>
      <c r="J16" s="37"/>
    </row>
    <row r="17" spans="2:8" x14ac:dyDescent="0.25">
      <c r="B17" s="2" t="s">
        <v>22</v>
      </c>
    </row>
    <row r="18" spans="2:8" x14ac:dyDescent="0.25">
      <c r="E18" s="5"/>
      <c r="F18" s="5"/>
      <c r="G18" s="6"/>
      <c r="H18" s="6"/>
    </row>
    <row r="19" spans="2:8" x14ac:dyDescent="0.25">
      <c r="B19" s="2" t="s">
        <v>19</v>
      </c>
    </row>
    <row r="20" spans="2:8" ht="15.75" x14ac:dyDescent="0.25">
      <c r="B20" s="7"/>
      <c r="C20"/>
      <c r="D20"/>
      <c r="E20"/>
      <c r="F20"/>
      <c r="G20"/>
      <c r="H20"/>
    </row>
  </sheetData>
  <sheetProtection selectLockedCells="1" selectUnlockedCells="1"/>
  <mergeCells count="19">
    <mergeCell ref="A15:J15"/>
    <mergeCell ref="B16:J16"/>
    <mergeCell ref="G6:G7"/>
    <mergeCell ref="I6:I7"/>
    <mergeCell ref="H6:H7"/>
    <mergeCell ref="J6:J7"/>
    <mergeCell ref="A12:I12"/>
    <mergeCell ref="A6:A7"/>
    <mergeCell ref="B6:B7"/>
    <mergeCell ref="E6:E7"/>
    <mergeCell ref="F6:F7"/>
    <mergeCell ref="A11:D11"/>
    <mergeCell ref="D6:D7"/>
    <mergeCell ref="C6:C7"/>
    <mergeCell ref="A1:J1"/>
    <mergeCell ref="A2:J2"/>
    <mergeCell ref="A3:J3"/>
    <mergeCell ref="A4:J4"/>
    <mergeCell ref="A5:J5"/>
  </mergeCells>
  <pageMargins left="0.31527777777777777" right="0.31527777777777777" top="0.74791666666666667" bottom="0.74791666666666667" header="0.51180555555555551" footer="0.51180555555555551"/>
  <pageSetup paperSize="9" scale="8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Харлова Л.В.</cp:lastModifiedBy>
  <cp:lastPrinted>2024-07-31T12:05:46Z</cp:lastPrinted>
  <dcterms:created xsi:type="dcterms:W3CDTF">2021-06-02T08:41:22Z</dcterms:created>
  <dcterms:modified xsi:type="dcterms:W3CDTF">2026-05-25T06:07:32Z</dcterms:modified>
</cp:coreProperties>
</file>