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490" windowHeight="7350"/>
  </bookViews>
  <sheets>
    <sheet name="ЗАПЧАСТИ" sheetId="42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42" l="1"/>
  <c r="L5" i="42" s="1"/>
  <c r="M5" i="42" s="1"/>
  <c r="N5" i="42" s="1"/>
  <c r="N6" i="42" s="1"/>
  <c r="H5" i="42"/>
  <c r="I5" i="42" s="1"/>
  <c r="J5" i="42" s="1"/>
</calcChain>
</file>

<file path=xl/sharedStrings.xml><?xml version="1.0" encoding="utf-8"?>
<sst xmlns="http://schemas.openxmlformats.org/spreadsheetml/2006/main" count="24" uniqueCount="24">
  <si>
    <t>№</t>
  </si>
  <si>
    <t>Ед. изм</t>
  </si>
  <si>
    <t>Наименование предмета контракта</t>
  </si>
  <si>
    <t>Кол-во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</si>
  <si>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</si>
  <si>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</si>
  <si>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 xml:space="preserve">Средняя арифметическая цена за единицу     &lt;ц&gt; </t>
  </si>
  <si>
    <t>НМЦК, определенная методом сопоставимых рыночных цен (анализа рынка)*</t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</si>
  <si>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</si>
  <si>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</si>
  <si>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</si>
  <si>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НМЦК с учетом округления цены за единицу (руб.)**</t>
  </si>
  <si>
    <t>Однородность совокупности значений выявленных цен, используемых в расчете НМЦК**</t>
  </si>
  <si>
    <t>Источник информации о цене (руб./ед.изм.)</t>
  </si>
  <si>
    <t>ОКПД 2</t>
  </si>
  <si>
    <t>Приложение № 2 к Контракту</t>
  </si>
  <si>
    <t>Пленка полиэтиленовая техническая 100 мкм ширина 3м/рукав 1,5 м (100 м/п)</t>
  </si>
  <si>
    <t>рул</t>
  </si>
  <si>
    <t>22.21.30.120</t>
  </si>
  <si>
    <t xml:space="preserve">        В целях экономии денежных средств было  принято решение об объявлении закупки  цене товара: 11865,00</t>
  </si>
  <si>
    <t>Дата подготовки обоснования НМЦК: 13.05.2026</t>
  </si>
  <si>
    <t xml:space="preserve">Коммерческое предложение            № 236 от 13.05.2026
</t>
  </si>
  <si>
    <t xml:space="preserve">Коммерческое предложение            № 237 от 13.05.2026
</t>
  </si>
  <si>
    <t xml:space="preserve">Коммерческое предложение            № 238 от 13.05.2026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</si>
</sst>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Calibri"/>
      <family val="2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4" tint="-0.249977111117893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4" fillId="0" borderId="0" xfId="0" applyFont="1"/>
    <xf numFmtId="0" fontId="5" fillId="0" borderId="0" xfId="0" applyFont="1" applyAlignment="1">
      <alignment horizontal="left" wrapText="1"/>
    </xf>
    <xf numFmtId="0" fontId="4" fillId="0" borderId="0" xfId="0" applyFont="1" applyAlignment="1">
      <alignment vertical="top"/>
    </xf>
    <xf numFmtId="2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4" fillId="2" borderId="0" xfId="0" applyFont="1" applyFill="1"/>
    <xf numFmtId="0" fontId="6" fillId="2" borderId="0" xfId="0" applyFont="1" applyFill="1" applyBorder="1" applyAlignment="1">
      <alignment horizontal="left" vertical="center" wrapText="1"/>
    </xf>
    <xf numFmtId="0" fontId="7" fillId="2" borderId="0" xfId="0" applyFont="1" applyFill="1"/>
    <xf numFmtId="0" fontId="0" fillId="2" borderId="0" xfId="0" applyFill="1"/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4" fillId="0" borderId="0" xfId="0" applyFont="1" applyBorder="1" applyAlignment="1">
      <alignment wrapText="1"/>
    </xf>
    <xf numFmtId="4" fontId="6" fillId="0" borderId="0" xfId="0" applyNumberFormat="1" applyFont="1" applyBorder="1" applyAlignment="1">
      <alignment horizontal="center" vertical="center" wrapText="1"/>
    </xf>
    <xf numFmtId="4" fontId="6" fillId="0" borderId="0" xfId="0" applyNumberFormat="1" applyFont="1" applyBorder="1" applyAlignment="1">
      <alignment horizontal="left" vertical="center" wrapText="1"/>
    </xf>
    <xf numFmtId="4" fontId="0" fillId="0" borderId="0" xfId="0" applyNumberFormat="1"/>
    <xf numFmtId="4" fontId="9" fillId="0" borderId="0" xfId="0" applyNumberFormat="1" applyFont="1" applyAlignment="1">
      <alignment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4" fillId="2" borderId="0" xfId="0" applyFont="1" applyFill="1"/>
    <xf numFmtId="0" fontId="15" fillId="2" borderId="0" xfId="0" applyFont="1" applyFill="1"/>
    <xf numFmtId="4" fontId="15" fillId="0" borderId="0" xfId="0" applyNumberFormat="1" applyFont="1"/>
    <xf numFmtId="0" fontId="15" fillId="0" borderId="0" xfId="0" applyFont="1"/>
    <xf numFmtId="4" fontId="2" fillId="0" borderId="11" xfId="0" applyNumberFormat="1" applyFont="1" applyFill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4" fillId="0" borderId="4" xfId="0" applyFont="1" applyBorder="1" applyAlignment="1"/>
    <xf numFmtId="0" fontId="4" fillId="0" borderId="2" xfId="0" applyFont="1" applyBorder="1" applyAlignment="1"/>
    <xf numFmtId="0" fontId="11" fillId="0" borderId="0" xfId="0" applyFont="1" applyBorder="1" applyAlignment="1">
      <alignment horizontal="right" vertical="center" wrapText="1"/>
    </xf>
    <xf numFmtId="0" fontId="12" fillId="0" borderId="0" xfId="0" applyFont="1" applyAlignment="1">
      <alignment horizontal="right"/>
    </xf>
    <xf numFmtId="0" fontId="12" fillId="0" borderId="5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3" name="Picture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4" name="Picture 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" name="Picture 6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6" name="Picture 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0" y="1438275"/>
          <a:ext cx="10668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7" name="Picture 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67625" y="14097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10</xdr:col>
      <xdr:colOff>1504950</xdr:colOff>
      <xdr:row>3</xdr:row>
      <xdr:rowOff>1962150</xdr:rowOff>
    </xdr:to>
    <xdr:pic>
      <xdr:nvPicPr>
        <xdr:cNvPr id="8" name="Picture 5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944100" y="208597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9" name="Picture 6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29850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0" name="Picture 1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1" name="Picture 6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2" name="Picture 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3" name="Picture 6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14" name="Picture 1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0" y="1438275"/>
          <a:ext cx="10668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15" name="Picture 2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67625" y="14097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10</xdr:col>
      <xdr:colOff>1504950</xdr:colOff>
      <xdr:row>3</xdr:row>
      <xdr:rowOff>1962150</xdr:rowOff>
    </xdr:to>
    <xdr:pic>
      <xdr:nvPicPr>
        <xdr:cNvPr id="16" name="Picture 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944100" y="208597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17" name="Picture 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29850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view="pageBreakPreview" zoomScaleSheetLayoutView="100" workbookViewId="0">
      <selection activeCell="B7" sqref="B7:I7"/>
    </sheetView>
  </sheetViews>
  <sheetFormatPr defaultRowHeight="15" x14ac:dyDescent="0.25"/>
  <cols>
    <col min="1" max="1" width="4.140625" customWidth="1"/>
    <col min="2" max="2" width="39.140625" customWidth="1"/>
    <col min="3" max="3" width="5.85546875" customWidth="1"/>
    <col min="4" max="4" width="9.42578125" bestFit="1" customWidth="1"/>
    <col min="5" max="5" width="13.85546875" customWidth="1"/>
    <col min="6" max="6" width="15.140625" customWidth="1"/>
    <col min="7" max="7" width="14.140625" customWidth="1"/>
    <col min="8" max="8" width="14" customWidth="1"/>
    <col min="9" max="9" width="17.85546875" customWidth="1"/>
    <col min="10" max="10" width="16.28515625" customWidth="1"/>
    <col min="11" max="11" width="21.42578125" customWidth="1"/>
    <col min="12" max="12" width="19.85546875" customWidth="1"/>
    <col min="13" max="13" width="11.5703125" customWidth="1"/>
    <col min="14" max="14" width="16.5703125" style="16" customWidth="1"/>
    <col min="15" max="15" width="21" customWidth="1"/>
  </cols>
  <sheetData>
    <row r="1" spans="1:15" s="1" customFormat="1" ht="12.75" customHeight="1" x14ac:dyDescent="0.2">
      <c r="B1" s="3"/>
      <c r="C1" s="3"/>
      <c r="E1" s="7"/>
      <c r="F1" s="7"/>
      <c r="G1" s="7"/>
      <c r="K1" s="2"/>
      <c r="L1" s="61" t="s">
        <v>15</v>
      </c>
      <c r="M1" s="62"/>
      <c r="N1" s="62"/>
      <c r="O1" s="19"/>
    </row>
    <row r="2" spans="1:15" s="1" customFormat="1" ht="22.5" customHeight="1" x14ac:dyDescent="0.2">
      <c r="A2" s="50"/>
      <c r="B2" s="50"/>
      <c r="C2" s="50"/>
      <c r="D2" s="50"/>
      <c r="E2" s="50"/>
      <c r="F2" s="50"/>
      <c r="G2" s="50"/>
      <c r="H2" s="50"/>
      <c r="I2" s="50"/>
      <c r="J2" s="50"/>
      <c r="K2" s="51"/>
      <c r="L2" s="63"/>
      <c r="M2" s="63"/>
      <c r="N2" s="63"/>
      <c r="O2" s="13"/>
    </row>
    <row r="3" spans="1:15" s="1" customFormat="1" ht="12.75" x14ac:dyDescent="0.2">
      <c r="A3" s="52" t="s">
        <v>0</v>
      </c>
      <c r="B3" s="54" t="s">
        <v>2</v>
      </c>
      <c r="C3" s="54" t="s">
        <v>1</v>
      </c>
      <c r="D3" s="54" t="s">
        <v>3</v>
      </c>
      <c r="E3" s="56" t="s">
        <v>13</v>
      </c>
      <c r="F3" s="56"/>
      <c r="G3" s="56"/>
      <c r="H3" s="57" t="s">
        <v>12</v>
      </c>
      <c r="I3" s="57"/>
      <c r="J3" s="57"/>
      <c r="K3" s="58" t="s">
        <v>7</v>
      </c>
      <c r="L3" s="59"/>
      <c r="M3" s="59"/>
      <c r="N3" s="60"/>
      <c r="O3" s="44" t="s">
        <v>14</v>
      </c>
    </row>
    <row r="4" spans="1:15" s="1" customFormat="1" ht="160.5" customHeight="1" x14ac:dyDescent="0.2">
      <c r="A4" s="53"/>
      <c r="B4" s="55"/>
      <c r="C4" s="55"/>
      <c r="D4" s="54"/>
      <c r="E4" s="21" t="s">
        <v>21</v>
      </c>
      <c r="F4" s="21" t="s">
        <v>22</v>
      </c>
      <c r="G4" s="21" t="s">
        <v>23</v>
      </c>
      <c r="H4" s="22" t="s">
        <v>6</v>
      </c>
      <c r="I4" s="22" t="s">
        <v>4</v>
      </c>
      <c r="J4" s="23" t="s">
        <v>5</v>
      </c>
      <c r="K4" s="24" t="s">
        <v>8</v>
      </c>
      <c r="L4" s="25" t="s">
        <v>9</v>
      </c>
      <c r="M4" s="25" t="s">
        <v>10</v>
      </c>
      <c r="N4" s="26" t="s">
        <v>11</v>
      </c>
      <c r="O4" s="45"/>
    </row>
    <row r="5" spans="1:15" s="1" customFormat="1" ht="72" customHeight="1" thickBot="1" x14ac:dyDescent="0.25">
      <c r="A5" s="39">
        <v>1</v>
      </c>
      <c r="B5" s="39" t="s">
        <v>16</v>
      </c>
      <c r="C5" s="39" t="s">
        <v>17</v>
      </c>
      <c r="D5" s="32">
        <v>3</v>
      </c>
      <c r="E5" s="29">
        <v>2250</v>
      </c>
      <c r="F5" s="29">
        <v>4115</v>
      </c>
      <c r="G5" s="29">
        <v>5500</v>
      </c>
      <c r="H5" s="30">
        <f>AVERAGE(E5:G5)</f>
        <v>3955</v>
      </c>
      <c r="I5" s="29">
        <f>SQRT(((SUM((POWER(E5-H5,2)),(POWER(F5-H5,2)),(POWER(G5-H5,2)))/(COLUMNS(E5:G5)-1))))</f>
        <v>1630.8969924553787</v>
      </c>
      <c r="J5" s="29">
        <f>I5/H5*100</f>
        <v>41.23633356397923</v>
      </c>
      <c r="K5" s="30">
        <f>((D5/3)*(SUM(E5:G5)))</f>
        <v>11865</v>
      </c>
      <c r="L5" s="30">
        <f>K5/D5</f>
        <v>3955</v>
      </c>
      <c r="M5" s="30">
        <f>ROUND(L5,2)</f>
        <v>3955</v>
      </c>
      <c r="N5" s="31">
        <f>M5*D5</f>
        <v>11865</v>
      </c>
      <c r="O5" s="40" t="s">
        <v>18</v>
      </c>
    </row>
    <row r="6" spans="1:15" s="1" customFormat="1" ht="12.75" x14ac:dyDescent="0.2">
      <c r="I6" s="28"/>
      <c r="J6" s="28"/>
      <c r="K6" s="28"/>
      <c r="L6" s="4"/>
      <c r="M6" s="5"/>
      <c r="N6" s="37">
        <f>SUM(N5:N5)</f>
        <v>11865</v>
      </c>
      <c r="O6" s="38"/>
    </row>
    <row r="7" spans="1:15" x14ac:dyDescent="0.25">
      <c r="A7" s="20"/>
      <c r="B7" s="46"/>
      <c r="C7" s="46"/>
      <c r="D7" s="46"/>
      <c r="E7" s="46"/>
      <c r="F7" s="46"/>
      <c r="G7" s="46"/>
      <c r="H7" s="46"/>
      <c r="I7" s="46"/>
      <c r="J7" s="20"/>
      <c r="K7" s="20"/>
      <c r="L7" s="20"/>
      <c r="M7" s="20"/>
      <c r="N7" s="14"/>
      <c r="O7" s="20"/>
    </row>
    <row r="8" spans="1:15" ht="15" customHeight="1" x14ac:dyDescent="0.25">
      <c r="A8" s="47" t="s">
        <v>19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18"/>
    </row>
    <row r="9" spans="1:15" ht="16.5" customHeight="1" x14ac:dyDescent="0.25">
      <c r="A9" s="18"/>
      <c r="B9" s="27" t="s">
        <v>20</v>
      </c>
      <c r="C9" s="18"/>
      <c r="D9" s="18"/>
      <c r="E9" s="8"/>
      <c r="F9" s="8"/>
      <c r="G9" s="8"/>
      <c r="H9" s="18"/>
      <c r="I9" s="18"/>
      <c r="J9" s="18"/>
      <c r="K9" s="18"/>
      <c r="L9" s="18"/>
      <c r="M9" s="18"/>
      <c r="N9" s="15"/>
      <c r="O9" s="18"/>
    </row>
    <row r="10" spans="1:15" x14ac:dyDescent="0.25">
      <c r="A10" s="49"/>
      <c r="B10" s="49"/>
      <c r="C10" s="49"/>
      <c r="D10" s="49"/>
      <c r="E10" s="33"/>
      <c r="F10" s="34"/>
      <c r="G10" s="34"/>
      <c r="H10" s="35"/>
      <c r="I10" s="35"/>
      <c r="J10" s="36"/>
      <c r="K10" s="36"/>
      <c r="L10" s="36"/>
      <c r="M10" s="36"/>
      <c r="N10" s="35"/>
      <c r="O10" s="36"/>
    </row>
    <row r="11" spans="1:15" x14ac:dyDescent="0.25">
      <c r="A11" s="41"/>
      <c r="B11" s="41"/>
      <c r="C11" s="41"/>
      <c r="D11" s="41"/>
      <c r="E11" s="33"/>
      <c r="F11" s="34"/>
      <c r="G11" s="34"/>
      <c r="H11" s="36"/>
      <c r="I11" s="36"/>
      <c r="J11" s="36"/>
      <c r="K11" s="36"/>
      <c r="L11" s="36"/>
      <c r="M11" s="36"/>
      <c r="N11" s="35"/>
      <c r="O11" s="36"/>
    </row>
    <row r="12" spans="1:15" x14ac:dyDescent="0.25">
      <c r="A12" s="42"/>
      <c r="B12" s="42"/>
      <c r="C12" s="42"/>
      <c r="D12" s="42"/>
      <c r="E12" s="9"/>
      <c r="F12" s="10"/>
      <c r="G12" s="10"/>
    </row>
    <row r="13" spans="1:15" ht="16.5" thickBot="1" x14ac:dyDescent="0.3">
      <c r="A13" s="43"/>
      <c r="B13" s="43"/>
      <c r="C13" s="43"/>
      <c r="D13" s="43"/>
      <c r="E13" s="11"/>
      <c r="F13" s="12"/>
      <c r="G13" s="12"/>
      <c r="H13" s="6"/>
      <c r="I13" s="6"/>
      <c r="J13" s="6"/>
      <c r="K13" s="6"/>
      <c r="L13" s="6"/>
      <c r="M13" s="6"/>
      <c r="N13" s="17"/>
      <c r="O13" s="6"/>
    </row>
  </sheetData>
  <mergeCells count="16">
    <mergeCell ref="A2:K2"/>
    <mergeCell ref="A3:A4"/>
    <mergeCell ref="B3:B4"/>
    <mergeCell ref="C3:C4"/>
    <mergeCell ref="D3:D4"/>
    <mergeCell ref="E3:G3"/>
    <mergeCell ref="H3:J3"/>
    <mergeCell ref="K3:N3"/>
    <mergeCell ref="L1:N2"/>
    <mergeCell ref="A11:D11"/>
    <mergeCell ref="A12:D12"/>
    <mergeCell ref="A13:D13"/>
    <mergeCell ref="O3:O4"/>
    <mergeCell ref="B7:I7"/>
    <mergeCell ref="A8:N8"/>
    <mergeCell ref="A10:D1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ЗАПЧАСТИ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Маркетинг</cp:lastModifiedBy>
  <cp:lastPrinted>2026-05-07T07:20:26Z</cp:lastPrinted>
  <dcterms:created xsi:type="dcterms:W3CDTF">2014-01-15T18:15:09Z</dcterms:created>
  <dcterms:modified xsi:type="dcterms:W3CDTF">2026-05-13T05:41:51Z</dcterms:modified>
</cp:coreProperties>
</file>