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1860" yWindow="1860" windowWidth="28800" windowHeight="15435"/>
  </bookViews>
  <sheets>
    <sheet name="Лист1" sheetId="1" r:id="rId1"/>
  </sheets>
  <calcPr calcId="125725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AA13" i="1"/>
  <c r="AB13" s="1"/>
  <c r="AC13" s="1"/>
  <c r="AA14"/>
  <c r="AB14" s="1"/>
  <c r="AC14" s="1"/>
  <c r="AA12"/>
  <c r="AD12" s="1"/>
  <c r="AD14" l="1"/>
  <c r="AD13"/>
  <c r="AB12"/>
  <c r="AC12" s="1"/>
  <c r="AD15" l="1"/>
</calcChain>
</file>

<file path=xl/sharedStrings.xml><?xml version="1.0" encoding="utf-8"?>
<sst xmlns="http://schemas.openxmlformats.org/spreadsheetml/2006/main" count="73" uniqueCount="48">
  <si>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</si>
  <si>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</si>
  <si>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</si>
  <si>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</si>
  <si>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</si>
  <si>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</si>
  <si>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</si>
  <si>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</si>
  <si>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</si>
  <si>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</si>
  <si>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</si>
  <si>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</si>
  <si>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</si>
  <si>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</si>
  <si>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</si>
  <si>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</si>
  <si>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</si>
  <si>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</si>
  <si>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</si>
  <si>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</si>
  <si>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</si>
  <si>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</si>
  <si>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</si>
  <si>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</si>
  <si>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</si>
  <si>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</si>
  <si>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</si>
  <si>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</si>
  <si>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</si>
  <si>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(должность)</t>
  </si>
  <si>
    <t>(подпись/расшифровка подписи)</t>
  </si>
  <si>
    <t>1</t>
  </si>
  <si>
    <t>шт</t>
  </si>
  <si>
    <t>Поставщик 1</t>
  </si>
  <si>
    <t>Поставщик 2</t>
  </si>
  <si>
    <t>Поставщик 3</t>
  </si>
  <si>
    <t>Используемый метод определения НМЦК:</t>
  </si>
  <si>
    <t xml:space="preserve">/ </t>
  </si>
  <si>
    <t>средняя арифметическая величина цены единицы товара, работы, услуги</t>
  </si>
  <si>
    <t>С целью обеспечения эффективности осуществления закупок НМЦК определена в размере среднего арифметического значения цены товара (работы, услуги).</t>
  </si>
  <si>
    <t>Средняя арифметическая цена (руб.)</t>
  </si>
  <si>
    <t>Итого</t>
  </si>
  <si>
    <t>Оказание услуг по техническому обслуживанию медицинских изделий</t>
  </si>
  <si>
    <t>Облучатель-рециркулятор медицинский</t>
  </si>
  <si>
    <t>Анализатор паров этанола в выдыхаемом воздухе Алкотектор Mark V</t>
  </si>
  <si>
    <t>71.12.40.120</t>
  </si>
  <si>
    <t>На основании проведенного анализа рынка и расчетов, НМЦК составляет: 5 880,00 рублей.</t>
  </si>
  <si>
    <t>Дата подготовки обоснования НМЦК:18.05.2026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</si>
</sst>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7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2" fontId="1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2" fontId="2" fillId="0" borderId="0" xfId="0" applyNumberFormat="1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wrapText="1"/>
    </xf>
    <xf numFmtId="2" fontId="1" fillId="0" borderId="1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distributed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top" wrapText="1"/>
    </xf>
    <xf numFmtId="4" fontId="1" fillId="0" borderId="16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123825</xdr:colOff>
      <xdr:row>10</xdr:row>
      <xdr:rowOff>76200</xdr:rowOff>
    </xdr:from>
    <xdr:to>
      <xdr:col>27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180976</xdr:colOff>
      <xdr:row>10</xdr:row>
      <xdr:rowOff>152399</xdr:rowOff>
    </xdr:from>
    <xdr:to>
      <xdr:col>29</xdr:col>
      <xdr:colOff>1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8"/>
  <sheetViews>
    <sheetView tabSelected="1" view="pageBreakPreview" topLeftCell="A9" zoomScaleNormal="100" zoomScaleSheetLayoutView="100" workbookViewId="0">
      <selection activeCell="G25" sqref="G25"/>
    </sheetView>
  </sheetViews>
  <sheetFormatPr defaultColWidth="9" defaultRowHeight="15"/>
  <cols>
    <col min="1" max="1" width="7.85546875" style="5" customWidth="1"/>
    <col min="2" max="2" width="20.85546875" style="5" customWidth="1"/>
    <col min="3" max="3" width="17.85546875" style="5" customWidth="1"/>
    <col min="4" max="4" width="11" style="5" bestFit="1" customWidth="1"/>
    <col min="5" max="5" width="14.5703125" style="5" bestFit="1" customWidth="1"/>
    <col min="6" max="6" width="5.7109375" style="5" bestFit="1" customWidth="1"/>
    <col min="7" max="7" width="22" style="26" customWidth="1"/>
    <col min="8" max="9" width="9.85546875" style="26" bestFit="1" customWidth="1"/>
    <col min="10" max="26" width="22" style="26" hidden="1" customWidth="1"/>
    <col min="27" max="27" width="27.7109375" style="26" bestFit="1" customWidth="1"/>
    <col min="28" max="28" width="20.5703125" style="26" customWidth="1"/>
    <col min="29" max="29" width="20.42578125" style="26" bestFit="1" customWidth="1"/>
    <col min="30" max="30" width="15.140625" style="26" customWidth="1"/>
    <col min="31" max="31" width="18.42578125" style="5" customWidth="1"/>
    <col min="32" max="1025" width="9.140625" style="2" customWidth="1"/>
    <col min="1026" max="16384" width="9" style="2"/>
  </cols>
  <sheetData>
    <row r="1" spans="1:32" ht="15" customHeight="1">
      <c r="A1" s="4" t="s">
        <v>0</v>
      </c>
      <c r="B1" s="4"/>
      <c r="C1" s="4"/>
      <c r="D1" s="4"/>
      <c r="E1" s="4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2" ht="15" customHeight="1">
      <c r="A2" s="4"/>
      <c r="B2" s="4"/>
      <c r="C2" s="4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2" ht="36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2" ht="15" customHeight="1">
      <c r="A4" s="4"/>
      <c r="B4" s="4"/>
      <c r="C4" s="4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2">
      <c r="A5" s="4"/>
      <c r="B5" s="4"/>
      <c r="C5" s="4"/>
      <c r="D5" s="4"/>
      <c r="E5" s="4"/>
      <c r="F5" s="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"/>
      <c r="AC5" s="6"/>
      <c r="AD5" s="6"/>
    </row>
    <row r="6" spans="1:32" ht="24.75" customHeight="1">
      <c r="A6" s="9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2" ht="42" customHeight="1">
      <c r="A7" s="9" t="s">
        <v>36</v>
      </c>
      <c r="B7" s="9"/>
      <c r="C7" s="10" t="s">
        <v>39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2" ht="43.5" customHeight="1">
      <c r="A8" s="11" t="s">
        <v>42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2" ht="125.25" customHeight="1">
      <c r="A9" s="14" t="s">
        <v>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2" ht="30" customHeight="1">
      <c r="A10" s="9" t="s">
        <v>4</v>
      </c>
      <c r="B10" s="9" t="s">
        <v>5</v>
      </c>
      <c r="C10" s="9"/>
      <c r="D10" s="15" t="s">
        <v>6</v>
      </c>
      <c r="E10" s="9" t="s">
        <v>7</v>
      </c>
      <c r="F10" s="15" t="s">
        <v>8</v>
      </c>
      <c r="G10" s="16" t="s">
        <v>33</v>
      </c>
      <c r="H10" s="16" t="s">
        <v>34</v>
      </c>
      <c r="I10" s="16" t="s">
        <v>35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  <c r="O10" s="16" t="s">
        <v>14</v>
      </c>
      <c r="P10" s="16" t="s">
        <v>15</v>
      </c>
      <c r="Q10" s="16" t="s">
        <v>16</v>
      </c>
      <c r="R10" s="16" t="s">
        <v>17</v>
      </c>
      <c r="S10" s="16" t="s">
        <v>18</v>
      </c>
      <c r="T10" s="16" t="s">
        <v>19</v>
      </c>
      <c r="U10" s="16" t="s">
        <v>20</v>
      </c>
      <c r="V10" s="16" t="s">
        <v>21</v>
      </c>
      <c r="W10" s="16" t="s">
        <v>22</v>
      </c>
      <c r="X10" s="16" t="s">
        <v>23</v>
      </c>
      <c r="Y10" s="16" t="s">
        <v>24</v>
      </c>
      <c r="Z10" s="16" t="s">
        <v>25</v>
      </c>
      <c r="AA10" s="17" t="s">
        <v>38</v>
      </c>
      <c r="AB10" s="18" t="s">
        <v>26</v>
      </c>
      <c r="AC10" s="18" t="s">
        <v>27</v>
      </c>
      <c r="AD10" s="15" t="s">
        <v>40</v>
      </c>
    </row>
    <row r="11" spans="1:32" ht="45" customHeight="1" thickBot="1">
      <c r="A11" s="9"/>
      <c r="B11" s="9"/>
      <c r="C11" s="9"/>
      <c r="D11" s="15"/>
      <c r="E11" s="9"/>
      <c r="F11" s="15"/>
      <c r="G11" s="16" t="s">
        <v>28</v>
      </c>
      <c r="H11" s="16" t="s">
        <v>28</v>
      </c>
      <c r="I11" s="16" t="s">
        <v>28</v>
      </c>
      <c r="J11" s="16" t="s">
        <v>28</v>
      </c>
      <c r="K11" s="16" t="s">
        <v>28</v>
      </c>
      <c r="L11" s="16" t="s">
        <v>28</v>
      </c>
      <c r="M11" s="16" t="s">
        <v>28</v>
      </c>
      <c r="N11" s="16" t="s">
        <v>28</v>
      </c>
      <c r="O11" s="16" t="s">
        <v>28</v>
      </c>
      <c r="P11" s="16" t="s">
        <v>28</v>
      </c>
      <c r="Q11" s="16" t="s">
        <v>28</v>
      </c>
      <c r="R11" s="16" t="s">
        <v>28</v>
      </c>
      <c r="S11" s="16" t="s">
        <v>28</v>
      </c>
      <c r="T11" s="16" t="s">
        <v>28</v>
      </c>
      <c r="U11" s="16" t="s">
        <v>28</v>
      </c>
      <c r="V11" s="16" t="s">
        <v>28</v>
      </c>
      <c r="W11" s="16" t="s">
        <v>28</v>
      </c>
      <c r="X11" s="16" t="s">
        <v>28</v>
      </c>
      <c r="Y11" s="16" t="s">
        <v>28</v>
      </c>
      <c r="Z11" s="16" t="s">
        <v>28</v>
      </c>
      <c r="AA11" s="16"/>
      <c r="AB11" s="19"/>
      <c r="AC11" s="19"/>
      <c r="AD11" s="15"/>
    </row>
    <row r="12" spans="1:32" ht="52.5" customHeight="1" thickBot="1">
      <c r="A12" s="20" t="s">
        <v>31</v>
      </c>
      <c r="B12" s="9" t="s">
        <v>43</v>
      </c>
      <c r="C12" s="9"/>
      <c r="D12" s="18" t="s">
        <v>45</v>
      </c>
      <c r="E12" s="20" t="s">
        <v>32</v>
      </c>
      <c r="F12" s="21">
        <v>1</v>
      </c>
      <c r="G12" s="22">
        <v>1680</v>
      </c>
      <c r="H12" s="23">
        <v>1760</v>
      </c>
      <c r="I12" s="23">
        <v>1962</v>
      </c>
      <c r="J12" s="24">
        <v>16.329999999999998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>
        <f>ROUND((G12+H12+I12)/3,2)</f>
        <v>1800.67</v>
      </c>
      <c r="AB12" s="25">
        <f>SQRT((((G12-AA12)^2+(H12-AA12)^2+(I12-AA12)^2)/2))</f>
        <v>145.33180433064197</v>
      </c>
      <c r="AC12" s="25">
        <f>AB12/AA12*100</f>
        <v>8.0709849295341147</v>
      </c>
      <c r="AD12" s="16">
        <f>AA12*F12</f>
        <v>1800.67</v>
      </c>
      <c r="AE12" s="26"/>
      <c r="AF12" s="3"/>
    </row>
    <row r="13" spans="1:32" ht="52.5" customHeight="1">
      <c r="A13" s="20">
        <v>2</v>
      </c>
      <c r="B13" s="27" t="s">
        <v>44</v>
      </c>
      <c r="C13" s="28"/>
      <c r="D13" s="18" t="s">
        <v>45</v>
      </c>
      <c r="E13" s="20" t="s">
        <v>32</v>
      </c>
      <c r="F13" s="21">
        <v>1</v>
      </c>
      <c r="G13" s="16">
        <v>2100</v>
      </c>
      <c r="H13" s="16">
        <v>2250</v>
      </c>
      <c r="I13" s="16">
        <v>2400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>
        <f t="shared" ref="AA13:AA14" si="0">ROUND((G13+H13+I13)/3,2)</f>
        <v>2250</v>
      </c>
      <c r="AB13" s="25">
        <f t="shared" ref="AB13:AB14" si="1">SQRT((((G13-AA13)^2+(H13-AA13)^2+(I13-AA13)^2)/2))</f>
        <v>150</v>
      </c>
      <c r="AC13" s="25">
        <f t="shared" ref="AC13:AC14" si="2">AB13/AA13*100</f>
        <v>6.666666666666667</v>
      </c>
      <c r="AD13" s="16">
        <f t="shared" ref="AD13:AD14" si="3">AA13*F13</f>
        <v>2250</v>
      </c>
      <c r="AE13" s="26"/>
      <c r="AF13" s="3"/>
    </row>
    <row r="14" spans="1:32" ht="52.5" customHeight="1">
      <c r="A14" s="20">
        <v>3</v>
      </c>
      <c r="B14" s="27" t="s">
        <v>44</v>
      </c>
      <c r="C14" s="28"/>
      <c r="D14" s="18" t="s">
        <v>45</v>
      </c>
      <c r="E14" s="20" t="s">
        <v>32</v>
      </c>
      <c r="F14" s="21">
        <v>1</v>
      </c>
      <c r="G14" s="16">
        <v>2100</v>
      </c>
      <c r="H14" s="16">
        <v>2250</v>
      </c>
      <c r="I14" s="16">
        <v>2400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>
        <f t="shared" si="0"/>
        <v>2250</v>
      </c>
      <c r="AB14" s="25">
        <f t="shared" si="1"/>
        <v>150</v>
      </c>
      <c r="AC14" s="25">
        <f t="shared" si="2"/>
        <v>6.666666666666667</v>
      </c>
      <c r="AD14" s="16">
        <f t="shared" si="3"/>
        <v>2250</v>
      </c>
      <c r="AE14" s="26"/>
      <c r="AF14" s="3"/>
    </row>
    <row r="15" spans="1:3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6" t="s">
        <v>41</v>
      </c>
      <c r="AD15" s="16">
        <f>SUM(AD12:AD14)</f>
        <v>6300.67</v>
      </c>
    </row>
    <row r="16" spans="1:32">
      <c r="A16" s="27" t="s">
        <v>46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30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>
      <c r="A18" s="31" t="s">
        <v>47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15.75" thickBot="1">
      <c r="A21" s="4"/>
      <c r="B21" s="4"/>
      <c r="C21" s="4"/>
      <c r="D21" s="4"/>
      <c r="E21" s="4"/>
      <c r="F21" s="4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5.75" thickBot="1">
      <c r="A22" s="33"/>
      <c r="B22" s="34"/>
      <c r="C22" s="34"/>
      <c r="D22" s="34"/>
      <c r="E22" s="3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>
      <c r="A23" s="36"/>
      <c r="B23" s="37"/>
      <c r="C23" s="37"/>
      <c r="D23" s="37"/>
      <c r="E23" s="3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15.75" thickBot="1">
      <c r="A24" s="39" t="s">
        <v>29</v>
      </c>
      <c r="B24" s="40"/>
      <c r="C24" s="40"/>
      <c r="D24" s="40"/>
      <c r="E24" s="41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>
      <c r="A25" s="42" t="s">
        <v>37</v>
      </c>
      <c r="B25" s="43"/>
      <c r="C25" s="43"/>
      <c r="D25" s="43"/>
      <c r="E25" s="4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.75" thickBot="1">
      <c r="A26" s="45" t="s">
        <v>30</v>
      </c>
      <c r="B26" s="46"/>
      <c r="C26" s="46"/>
      <c r="D26" s="46"/>
      <c r="E26" s="44"/>
      <c r="F26" s="4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5"/>
      <c r="AC26" s="5"/>
      <c r="AD26" s="5"/>
    </row>
    <row r="27" spans="1:30">
      <c r="A27" s="47"/>
      <c r="B27" s="47"/>
      <c r="C27" s="47"/>
      <c r="D27" s="47"/>
      <c r="E27" s="47"/>
      <c r="F27" s="4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5"/>
      <c r="AC27" s="5"/>
      <c r="AD27" s="5"/>
    </row>
    <row r="28" spans="1:30">
      <c r="A28" s="48" t="s">
        <v>0</v>
      </c>
    </row>
  </sheetData>
  <mergeCells count="27">
    <mergeCell ref="A8:AD8"/>
    <mergeCell ref="A3:AD3"/>
    <mergeCell ref="A6:B6"/>
    <mergeCell ref="C6:AD6"/>
    <mergeCell ref="A7:B7"/>
    <mergeCell ref="C7:AD7"/>
    <mergeCell ref="A9:AD9"/>
    <mergeCell ref="A10:A11"/>
    <mergeCell ref="B10:C11"/>
    <mergeCell ref="D10:D11"/>
    <mergeCell ref="E10:E11"/>
    <mergeCell ref="F10:F11"/>
    <mergeCell ref="AD10:AD11"/>
    <mergeCell ref="B12:C12"/>
    <mergeCell ref="A26:D26"/>
    <mergeCell ref="A15:AB15"/>
    <mergeCell ref="A16:AD16"/>
    <mergeCell ref="A17:AD17"/>
    <mergeCell ref="A18:AD18"/>
    <mergeCell ref="A19:AD19"/>
    <mergeCell ref="A20:AD20"/>
    <mergeCell ref="A22:D22"/>
    <mergeCell ref="A23:D23"/>
    <mergeCell ref="A24:D24"/>
    <mergeCell ref="A25:D25"/>
    <mergeCell ref="B13:C13"/>
    <mergeCell ref="B14:C14"/>
  </mergeCells>
  <pageMargins left="0.39370078740157483" right="0.39370078740157483" top="0.39370078740157483" bottom="0.39370078740157483" header="0" footer="0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2026-06-23T13:40:33Z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