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25 Стеллажи (общежитие)\"/>
    </mc:Choice>
  </mc:AlternateContent>
  <xr:revisionPtr revIDLastSave="0" documentId="13_ncr:1_{BABB32D1-EC4F-423D-8175-4BB3ADDF9311}"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 name="Лист1" sheetId="4" r:id="rId2"/>
  </sheets>
  <definedNames>
    <definedName name="_xlnm._FilterDatabase" localSheetId="0" hidden="1">'Расчет цены '!$A$10:$S$17</definedName>
    <definedName name="OLE_LINK16" localSheetId="0">'Расчет цены '!#REF!</definedName>
    <definedName name="_xlnm.Print_Titles" localSheetId="0">'Расчет цены '!$8:$10</definedName>
    <definedName name="_xlnm.Print_Area" localSheetId="0">'Расчет цены '!$A$1:$N$36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3" l="1"/>
  <c r="N17" i="3" s="1"/>
  <c r="L17" i="3"/>
  <c r="K17" i="3"/>
  <c r="H17" i="3"/>
  <c r="I17" i="3" s="1"/>
  <c r="J17" i="3" s="1"/>
  <c r="M16" i="3" l="1"/>
  <c r="N16" i="3" s="1"/>
  <c r="L16" i="3"/>
  <c r="K16" i="3"/>
  <c r="H16" i="3"/>
  <c r="I16" i="3" s="1"/>
  <c r="J16" i="3" s="1"/>
  <c r="M15" i="3"/>
  <c r="N15" i="3" s="1"/>
  <c r="L15" i="3"/>
  <c r="K15" i="3"/>
  <c r="H15" i="3"/>
  <c r="I15" i="3" s="1"/>
  <c r="J15" i="3" s="1"/>
  <c r="M14" i="3"/>
  <c r="N14" i="3" s="1"/>
  <c r="L14" i="3"/>
  <c r="K14" i="3"/>
  <c r="H14" i="3"/>
  <c r="I14" i="3" s="1"/>
  <c r="J14" i="3" s="1"/>
  <c r="M13" i="3"/>
  <c r="N13" i="3" s="1"/>
  <c r="L13" i="3"/>
  <c r="K13" i="3"/>
  <c r="H13" i="3"/>
  <c r="I13" i="3" s="1"/>
  <c r="J13" i="3" s="1"/>
  <c r="M11" i="3" l="1"/>
  <c r="N11" i="3" s="1"/>
  <c r="L11" i="3"/>
  <c r="K11" i="3"/>
  <c r="H11" i="3"/>
  <c r="I11" i="3" s="1"/>
  <c r="J11" i="3" s="1"/>
  <c r="M12" i="3"/>
  <c r="N12" i="3" s="1"/>
  <c r="L12" i="3"/>
  <c r="K12" i="3"/>
  <c r="H12" i="3"/>
  <c r="I12" i="3" s="1"/>
  <c r="J12" i="3" s="1"/>
  <c r="N18" i="3" l="1"/>
  <c r="E20" i="3" s="1"/>
</calcChain>
</file>

<file path=xl/sharedStrings.xml><?xml version="1.0" encoding="utf-8"?>
<sst xmlns="http://schemas.openxmlformats.org/spreadsheetml/2006/main" count="44" uniqueCount="38">
  <si>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</si>
  <si>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</si>
  <si>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</si>
  <si>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</si>
  <si>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</si>
  <si>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</si>
  <si>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</si>
  <si>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</si>
  <si>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</si>
  <si>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</si>
  <si>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</si>
  <si>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</si>
  <si>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</si>
  <si>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</si>
  <si>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</si>
  <si>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</si>
  <si>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</si>
  <si>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</si>
  <si>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</si>
  <si>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</si>
  <si>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</si>
  <si>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</si>
  <si>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</si>
  <si>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Председатель Комиссии по осуществлению закупки      __________________________Л.Н. Елистратова</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</si>
  <si>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</si>
  <si>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</si>
  <si>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</si>
  <si>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</si>
  <si>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Стеллаж-перегородка 3000х520х2350 мм</t>
  </si>
  <si>
    <t>Стеллаж-перегородка 1300х520х2350 мм</t>
  </si>
  <si>
    <t>Стеллаж-перегородка 2936х520х2350 мм</t>
  </si>
  <si>
    <t xml:space="preserve">Стеллаж-перегородка 2346х520х2350 мм </t>
  </si>
  <si>
    <t>Стеллаж-перегородка 1902х380х2350 мм</t>
  </si>
  <si>
    <t>Стеллаж-перегородка 2400х520х1978 мм</t>
  </si>
  <si>
    <t>Стеллаж-перегородка 2004х520х1978 мм</t>
  </si>
  <si>
    <t>(Четыреста шестьдесят девять тысяч пятьсот четырнадцать) рублей 26 копеек</t>
  </si>
  <si>
    <t xml:space="preserve"> Поставка мебели (стелажи-перегородки) в общежитие №1 РГУ имени С.А. Есенина, расположенное по адресу: г. Рязань, ул. Урицкого, д. 22, с последующей сборкой и установкой</t>
  </si>
  <si>
    <t>Начальная (максимальная) цена договора на поставку мебели (стелажи-перегородки) в общежитие №1 РГУ имени С.А. Есенина, расположенное по адресу: г. Рязань, ул. Урицкого, д. 22, с последующей сборкой и установкой  определена на основе минимальной цены 3-х коммерческих предложений методом анализа рынка (всего запрошено 3 коммерческих предложений)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</si>
</sst>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1"/>
      <color indexed="8"/>
      <name val="Times New Roman"/>
      <family val="1"/>
      <charset val="204"/>
    </font>
    <font>
      <sz val="11"/>
      <color indexed="8"/>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8" fillId="0" borderId="2">
      <alignment vertical="top" wrapText="1"/>
    </xf>
  </cellStyleXfs>
  <cellXfs count="43">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4" fontId="2" fillId="0" borderId="0" xfId="0" applyNumberFormat="1" applyFont="1"/>
    <xf numFmtId="4" fontId="10" fillId="0" borderId="0" xfId="0" applyNumberFormat="1" applyFont="1"/>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1" fillId="0" borderId="4" xfId="0" applyFont="1" applyBorder="1" applyAlignment="1">
      <alignment horizontal="center" vertical="center" wrapText="1"/>
    </xf>
    <xf numFmtId="4" fontId="3" fillId="0" borderId="4" xfId="0" applyNumberFormat="1" applyFont="1" applyBorder="1" applyAlignment="1">
      <alignment horizontal="center" vertical="center" wrapText="1"/>
    </xf>
    <xf numFmtId="0" fontId="14" fillId="0" borderId="6" xfId="0" applyFont="1" applyBorder="1" applyAlignment="1">
      <alignment vertical="center"/>
    </xf>
    <xf numFmtId="0" fontId="1" fillId="0" borderId="1" xfId="0" applyFont="1" applyBorder="1" applyAlignment="1">
      <alignment horizontal="center" vertical="center" wrapText="1"/>
    </xf>
    <xf numFmtId="4" fontId="1" fillId="0" borderId="4"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4" fontId="3" fillId="0" borderId="0" xfId="0" applyNumberFormat="1" applyFont="1" applyAlignment="1">
      <alignment horizontal="left" vertical="center"/>
    </xf>
    <xf numFmtId="2" fontId="13" fillId="0" borderId="1"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center"/>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6"/>
  <sheetViews>
    <sheetView tabSelected="1" view="pageBreakPreview" zoomScale="85" zoomScaleNormal="85" zoomScaleSheetLayoutView="85" workbookViewId="0">
      <selection activeCell="E12" sqref="E12"/>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24" t="s">
        <v>16</v>
      </c>
      <c r="B2" s="24"/>
      <c r="C2" s="24"/>
      <c r="D2" s="24"/>
      <c r="E2" s="24"/>
      <c r="F2" s="24"/>
      <c r="G2" s="24"/>
      <c r="H2" s="24"/>
      <c r="I2" s="24"/>
      <c r="J2" s="24"/>
      <c r="K2" s="24"/>
      <c r="L2" s="24"/>
      <c r="M2" s="24"/>
      <c r="N2" s="24"/>
    </row>
    <row r="3" spans="1:19" ht="27.75" customHeight="1" x14ac:dyDescent="0.2">
      <c r="A3" s="30" t="s">
        <v>13</v>
      </c>
      <c r="B3" s="30"/>
      <c r="C3" s="30"/>
      <c r="D3" s="30"/>
      <c r="E3" s="30"/>
      <c r="F3" s="30"/>
      <c r="G3" s="30"/>
      <c r="H3" s="30"/>
      <c r="I3" s="30"/>
      <c r="J3" s="30"/>
      <c r="K3" s="30"/>
      <c r="L3" s="30"/>
      <c r="M3" s="30"/>
      <c r="N3" s="30"/>
    </row>
    <row r="4" spans="1:19" s="2" customFormat="1" ht="12.75" customHeight="1" x14ac:dyDescent="0.3">
      <c r="A4" s="38" t="s">
        <v>20</v>
      </c>
      <c r="B4" s="38"/>
      <c r="C4" s="38"/>
      <c r="D4" s="38"/>
      <c r="E4" s="38"/>
      <c r="F4" s="38"/>
      <c r="G4" s="38"/>
      <c r="H4" s="38"/>
      <c r="I4" s="38"/>
      <c r="J4" s="38"/>
      <c r="K4" s="38"/>
      <c r="L4" s="38"/>
      <c r="M4" s="38"/>
      <c r="N4" s="38"/>
      <c r="O4" s="6"/>
      <c r="P4" s="6"/>
      <c r="Q4" s="6"/>
      <c r="R4" s="7"/>
      <c r="S4" s="7"/>
    </row>
    <row r="5" spans="1:19" ht="27.75" customHeight="1" x14ac:dyDescent="0.2">
      <c r="A5" s="30" t="s">
        <v>37</v>
      </c>
      <c r="B5" s="30"/>
      <c r="C5" s="30"/>
      <c r="D5" s="30"/>
      <c r="E5" s="30"/>
      <c r="F5" s="30"/>
      <c r="G5" s="30"/>
      <c r="H5" s="30"/>
      <c r="I5" s="30"/>
      <c r="J5" s="30"/>
      <c r="K5" s="30"/>
      <c r="L5" s="30"/>
      <c r="M5" s="30"/>
      <c r="N5" s="30"/>
    </row>
    <row r="6" spans="1:19" ht="61.15" customHeight="1" x14ac:dyDescent="0.25">
      <c r="A6" s="25" t="s">
        <v>21</v>
      </c>
      <c r="B6" s="25"/>
      <c r="C6" s="25"/>
      <c r="D6" s="25"/>
      <c r="E6" s="25"/>
      <c r="F6" s="25"/>
      <c r="G6" s="25"/>
      <c r="H6" s="25"/>
      <c r="I6" s="25"/>
      <c r="J6" s="25"/>
      <c r="K6" s="25"/>
      <c r="L6" s="25"/>
      <c r="M6" s="25"/>
      <c r="N6" s="25"/>
    </row>
    <row r="7" spans="1:19" ht="22.5" customHeight="1" x14ac:dyDescent="0.2">
      <c r="A7" s="26" t="s">
        <v>36</v>
      </c>
      <c r="B7" s="26"/>
      <c r="C7" s="26"/>
      <c r="D7" s="26"/>
      <c r="E7" s="26"/>
      <c r="F7" s="26"/>
      <c r="G7" s="26"/>
      <c r="H7" s="26"/>
      <c r="I7" s="26"/>
      <c r="J7" s="26"/>
      <c r="K7" s="26"/>
      <c r="L7" s="26"/>
      <c r="M7" s="26"/>
      <c r="N7" s="26"/>
    </row>
    <row r="8" spans="1:19" ht="28.5" customHeight="1" x14ac:dyDescent="0.2">
      <c r="A8" s="27"/>
      <c r="B8" s="27" t="s">
        <v>12</v>
      </c>
      <c r="C8" s="27" t="s">
        <v>0</v>
      </c>
      <c r="D8" s="27" t="s">
        <v>1</v>
      </c>
      <c r="E8" s="27" t="s">
        <v>2</v>
      </c>
      <c r="F8" s="27"/>
      <c r="G8" s="27"/>
      <c r="H8" s="29" t="s">
        <v>18</v>
      </c>
      <c r="I8" s="29"/>
      <c r="J8" s="29"/>
      <c r="K8" s="31" t="s">
        <v>5</v>
      </c>
      <c r="L8" s="31"/>
      <c r="M8" s="31"/>
      <c r="N8" s="31"/>
    </row>
    <row r="9" spans="1:19" ht="72" customHeight="1" x14ac:dyDescent="0.2">
      <c r="A9" s="27"/>
      <c r="B9" s="27"/>
      <c r="C9" s="27"/>
      <c r="D9" s="27"/>
      <c r="E9" s="27" t="s">
        <v>6</v>
      </c>
      <c r="F9" s="27" t="s">
        <v>7</v>
      </c>
      <c r="G9" s="27" t="s">
        <v>8</v>
      </c>
      <c r="H9" s="31" t="s">
        <v>3</v>
      </c>
      <c r="I9" s="5" t="s">
        <v>9</v>
      </c>
      <c r="J9" s="5" t="s">
        <v>10</v>
      </c>
      <c r="K9" s="39" t="s">
        <v>17</v>
      </c>
      <c r="L9" s="41" t="s">
        <v>4</v>
      </c>
      <c r="M9" s="31" t="s">
        <v>27</v>
      </c>
      <c r="N9" s="31" t="s">
        <v>19</v>
      </c>
    </row>
    <row r="10" spans="1:19" ht="39" customHeight="1" x14ac:dyDescent="0.2">
      <c r="A10" s="28"/>
      <c r="B10" s="28"/>
      <c r="C10" s="28"/>
      <c r="D10" s="28"/>
      <c r="E10" s="28"/>
      <c r="F10" s="28"/>
      <c r="G10" s="28"/>
      <c r="H10" s="32"/>
      <c r="I10" s="8"/>
      <c r="J10" s="8"/>
      <c r="K10" s="40"/>
      <c r="L10" s="42"/>
      <c r="M10" s="32"/>
      <c r="N10" s="32"/>
    </row>
    <row r="11" spans="1:19" ht="39" customHeight="1" x14ac:dyDescent="0.2">
      <c r="A11" s="14">
        <v>1</v>
      </c>
      <c r="B11" s="14" t="s">
        <v>28</v>
      </c>
      <c r="C11" s="11" t="s">
        <v>22</v>
      </c>
      <c r="D11" s="14">
        <v>1</v>
      </c>
      <c r="E11" s="20">
        <v>79960</v>
      </c>
      <c r="F11" s="20">
        <v>79960</v>
      </c>
      <c r="G11" s="20">
        <v>78960</v>
      </c>
      <c r="H11" s="9">
        <f t="shared" ref="H11" si="0">AVERAGE(E11:G11)</f>
        <v>79626.666666666672</v>
      </c>
      <c r="I11" s="9">
        <f t="shared" ref="I11" si="1">SQRT(((SUM((POWER(E11-H11,2)),(POWER(F11-H11,2)),(POWER(G11-H11,2)))/(COLUMNS(E11:G11)-1))))</f>
        <v>577.35026918962569</v>
      </c>
      <c r="J11" s="9">
        <f t="shared" ref="J11" si="2">I11/H11*100</f>
        <v>0.72507150350338123</v>
      </c>
      <c r="K11" s="10">
        <f t="shared" ref="K11" si="3">((D11/3)*(SUM(E11:G11)))</f>
        <v>79626.666666666657</v>
      </c>
      <c r="L11" s="9">
        <f t="shared" ref="L11" si="4">AVERAGE(E11:G11)</f>
        <v>79626.666666666672</v>
      </c>
      <c r="M11" s="12">
        <f t="shared" ref="M11:M16" si="5">MIN(E11:G11)</f>
        <v>78960</v>
      </c>
      <c r="N11" s="3">
        <f t="shared" ref="N11" si="6">M11*D11</f>
        <v>78960</v>
      </c>
    </row>
    <row r="12" spans="1:19" ht="39" customHeight="1" x14ac:dyDescent="0.2">
      <c r="A12" s="14">
        <v>2</v>
      </c>
      <c r="B12" s="14" t="s">
        <v>29</v>
      </c>
      <c r="C12" s="11" t="s">
        <v>22</v>
      </c>
      <c r="D12" s="14">
        <v>1</v>
      </c>
      <c r="E12" s="20">
        <v>37990</v>
      </c>
      <c r="F12" s="20">
        <v>37990</v>
      </c>
      <c r="G12" s="20">
        <v>36990</v>
      </c>
      <c r="H12" s="9">
        <f t="shared" ref="H12:H17" si="7">AVERAGE(E12:G12)</f>
        <v>37656.666666666664</v>
      </c>
      <c r="I12" s="9">
        <f t="shared" ref="I12:I17" si="8">SQRT(((SUM((POWER(E12-H12,2)),(POWER(F12-H12,2)),(POWER(G12-H12,2)))/(COLUMNS(E12:G12)-1))))</f>
        <v>577.35026918962581</v>
      </c>
      <c r="J12" s="9">
        <f t="shared" ref="J12:J17" si="9">I12/H12*100</f>
        <v>1.5331953683003254</v>
      </c>
      <c r="K12" s="10">
        <f t="shared" ref="K12:K17" si="10">((D12/3)*(SUM(E12:G12)))</f>
        <v>37656.666666666664</v>
      </c>
      <c r="L12" s="9">
        <f t="shared" ref="L12:L17" si="11">AVERAGE(E12:G12)</f>
        <v>37656.666666666664</v>
      </c>
      <c r="M12" s="12">
        <f t="shared" si="5"/>
        <v>36990</v>
      </c>
      <c r="N12" s="3">
        <f t="shared" ref="N12:N17" si="12">M12*D12</f>
        <v>36990</v>
      </c>
    </row>
    <row r="13" spans="1:19" ht="39" customHeight="1" x14ac:dyDescent="0.2">
      <c r="A13" s="14">
        <v>3</v>
      </c>
      <c r="B13" s="14" t="s">
        <v>30</v>
      </c>
      <c r="C13" s="11" t="s">
        <v>22</v>
      </c>
      <c r="D13" s="14">
        <v>1</v>
      </c>
      <c r="E13" s="20">
        <v>75093</v>
      </c>
      <c r="F13" s="20">
        <v>75093</v>
      </c>
      <c r="G13" s="20">
        <v>74093.259999999995</v>
      </c>
      <c r="H13" s="9">
        <f t="shared" si="7"/>
        <v>74759.753333333341</v>
      </c>
      <c r="I13" s="9">
        <f t="shared" si="8"/>
        <v>577.20015811963947</v>
      </c>
      <c r="J13" s="9">
        <f t="shared" si="9"/>
        <v>0.77207338492151178</v>
      </c>
      <c r="K13" s="10">
        <f t="shared" si="10"/>
        <v>74759.753333333327</v>
      </c>
      <c r="L13" s="9">
        <f t="shared" si="11"/>
        <v>74759.753333333341</v>
      </c>
      <c r="M13" s="12">
        <f t="shared" si="5"/>
        <v>74093.259999999995</v>
      </c>
      <c r="N13" s="3">
        <f t="shared" si="12"/>
        <v>74093.259999999995</v>
      </c>
    </row>
    <row r="14" spans="1:19" ht="39" customHeight="1" x14ac:dyDescent="0.2">
      <c r="A14" s="14">
        <v>4</v>
      </c>
      <c r="B14" s="14" t="s">
        <v>31</v>
      </c>
      <c r="C14" s="16" t="s">
        <v>22</v>
      </c>
      <c r="D14" s="14">
        <v>1</v>
      </c>
      <c r="E14" s="20">
        <v>76270</v>
      </c>
      <c r="F14" s="20">
        <v>76270</v>
      </c>
      <c r="G14" s="20">
        <v>75270</v>
      </c>
      <c r="H14" s="13">
        <f t="shared" si="7"/>
        <v>75936.666666666672</v>
      </c>
      <c r="I14" s="13">
        <f t="shared" si="8"/>
        <v>577.35026918962569</v>
      </c>
      <c r="J14" s="13">
        <f t="shared" si="9"/>
        <v>0.76030499432372456</v>
      </c>
      <c r="K14" s="10">
        <f t="shared" si="10"/>
        <v>75936.666666666657</v>
      </c>
      <c r="L14" s="9">
        <f t="shared" si="11"/>
        <v>75936.666666666672</v>
      </c>
      <c r="M14" s="12">
        <f t="shared" si="5"/>
        <v>75270</v>
      </c>
      <c r="N14" s="17">
        <f t="shared" si="12"/>
        <v>75270</v>
      </c>
    </row>
    <row r="15" spans="1:19" ht="39" customHeight="1" x14ac:dyDescent="0.2">
      <c r="A15" s="14">
        <v>5</v>
      </c>
      <c r="B15" s="14" t="s">
        <v>32</v>
      </c>
      <c r="C15" s="16" t="s">
        <v>22</v>
      </c>
      <c r="D15" s="14">
        <v>1</v>
      </c>
      <c r="E15" s="20">
        <v>55945</v>
      </c>
      <c r="F15" s="20">
        <v>55945</v>
      </c>
      <c r="G15" s="20">
        <v>54945</v>
      </c>
      <c r="H15" s="13">
        <f t="shared" si="7"/>
        <v>55611.666666666664</v>
      </c>
      <c r="I15" s="13">
        <f t="shared" si="8"/>
        <v>577.35026918962581</v>
      </c>
      <c r="J15" s="13">
        <f t="shared" si="9"/>
        <v>1.0381819208013172</v>
      </c>
      <c r="K15" s="10">
        <f t="shared" si="10"/>
        <v>55611.666666666664</v>
      </c>
      <c r="L15" s="9">
        <f t="shared" si="11"/>
        <v>55611.666666666664</v>
      </c>
      <c r="M15" s="12">
        <f t="shared" si="5"/>
        <v>54945</v>
      </c>
      <c r="N15" s="17">
        <f t="shared" si="12"/>
        <v>54945</v>
      </c>
    </row>
    <row r="16" spans="1:19" ht="39" customHeight="1" x14ac:dyDescent="0.2">
      <c r="A16" s="14">
        <v>6</v>
      </c>
      <c r="B16" s="14" t="s">
        <v>33</v>
      </c>
      <c r="C16" s="16" t="s">
        <v>22</v>
      </c>
      <c r="D16" s="14">
        <v>2</v>
      </c>
      <c r="E16" s="20">
        <v>55000</v>
      </c>
      <c r="F16" s="20">
        <v>53973</v>
      </c>
      <c r="G16" s="20">
        <v>53973</v>
      </c>
      <c r="H16" s="13">
        <f t="shared" si="7"/>
        <v>54315.333333333336</v>
      </c>
      <c r="I16" s="13">
        <f t="shared" si="8"/>
        <v>592.93872645774559</v>
      </c>
      <c r="J16" s="13">
        <f t="shared" si="9"/>
        <v>1.091659923762005</v>
      </c>
      <c r="K16" s="10">
        <f t="shared" si="10"/>
        <v>108630.66666666666</v>
      </c>
      <c r="L16" s="9">
        <f t="shared" si="11"/>
        <v>54315.333333333336</v>
      </c>
      <c r="M16" s="12">
        <f t="shared" si="5"/>
        <v>53973</v>
      </c>
      <c r="N16" s="17">
        <f t="shared" si="12"/>
        <v>107946</v>
      </c>
    </row>
    <row r="17" spans="1:14" ht="39" customHeight="1" x14ac:dyDescent="0.2">
      <c r="A17" s="19">
        <v>7</v>
      </c>
      <c r="B17" s="19" t="s">
        <v>34</v>
      </c>
      <c r="C17" s="11" t="s">
        <v>22</v>
      </c>
      <c r="D17" s="19">
        <v>1</v>
      </c>
      <c r="E17" s="21">
        <v>42310</v>
      </c>
      <c r="F17" s="21">
        <v>42310</v>
      </c>
      <c r="G17" s="21">
        <v>41310</v>
      </c>
      <c r="H17" s="9">
        <f t="shared" si="7"/>
        <v>41976.666666666664</v>
      </c>
      <c r="I17" s="9">
        <f t="shared" si="8"/>
        <v>577.35026918962581</v>
      </c>
      <c r="J17" s="9">
        <f t="shared" si="9"/>
        <v>1.3754076134113218</v>
      </c>
      <c r="K17" s="10">
        <f t="shared" si="10"/>
        <v>41976.666666666664</v>
      </c>
      <c r="L17" s="9">
        <f t="shared" si="11"/>
        <v>41976.666666666664</v>
      </c>
      <c r="M17" s="12">
        <f t="shared" ref="M17" si="13">MIN(E17:G17)</f>
        <v>41310</v>
      </c>
      <c r="N17" s="3">
        <f t="shared" si="12"/>
        <v>41310</v>
      </c>
    </row>
    <row r="18" spans="1:14" ht="33" customHeight="1" x14ac:dyDescent="0.2">
      <c r="A18" s="18"/>
      <c r="B18" s="35"/>
      <c r="C18" s="36"/>
      <c r="D18" s="36"/>
      <c r="E18" s="36"/>
      <c r="F18" s="36"/>
      <c r="G18" s="36"/>
      <c r="H18" s="36"/>
      <c r="I18" s="36"/>
      <c r="J18" s="37"/>
      <c r="K18" s="34" t="s">
        <v>11</v>
      </c>
      <c r="L18" s="34"/>
      <c r="M18" s="34"/>
      <c r="N18" s="15">
        <f>SUM(N10:N17)</f>
        <v>469514.26</v>
      </c>
    </row>
    <row r="19" spans="1:14" ht="12.75" customHeight="1" x14ac:dyDescent="0.2">
      <c r="N19" s="4"/>
    </row>
    <row r="20" spans="1:14" x14ac:dyDescent="0.2">
      <c r="A20" s="22" t="s">
        <v>15</v>
      </c>
      <c r="B20" s="22"/>
      <c r="C20" s="22"/>
      <c r="D20" s="22"/>
      <c r="E20" s="23">
        <f>N18</f>
        <v>469514.26</v>
      </c>
      <c r="F20" s="33" t="s">
        <v>35</v>
      </c>
      <c r="G20" s="33"/>
      <c r="H20" s="33"/>
      <c r="I20" s="33"/>
      <c r="J20" s="33"/>
      <c r="K20" s="33"/>
      <c r="L20" s="33"/>
      <c r="M20" s="33"/>
      <c r="N20" s="33"/>
    </row>
    <row r="21" spans="1:14" x14ac:dyDescent="0.2">
      <c r="A21" s="22"/>
      <c r="B21" s="22"/>
      <c r="C21" s="22"/>
      <c r="D21" s="22"/>
      <c r="E21" s="23"/>
      <c r="F21" s="33"/>
      <c r="G21" s="33"/>
      <c r="H21" s="33"/>
      <c r="I21" s="33"/>
      <c r="J21" s="33"/>
      <c r="K21" s="33"/>
      <c r="L21" s="33"/>
      <c r="M21" s="33"/>
      <c r="N21" s="33"/>
    </row>
    <row r="22" spans="1:14" x14ac:dyDescent="0.2">
      <c r="B22" s="1" t="s">
        <v>14</v>
      </c>
    </row>
    <row r="24" spans="1:14" x14ac:dyDescent="0.2">
      <c r="B24" s="2" t="s">
        <v>23</v>
      </c>
    </row>
    <row r="25" spans="1:14" x14ac:dyDescent="0.2">
      <c r="B25" s="2"/>
    </row>
    <row r="27" spans="1:14" x14ac:dyDescent="0.2">
      <c r="B27" s="2" t="s">
        <v>24</v>
      </c>
    </row>
    <row r="28" spans="1:14" x14ac:dyDescent="0.2">
      <c r="B28" s="2"/>
    </row>
    <row r="29" spans="1:14" x14ac:dyDescent="0.2">
      <c r="B29" s="2"/>
    </row>
    <row r="30" spans="1:14" x14ac:dyDescent="0.2">
      <c r="B30" s="2" t="s">
        <v>25</v>
      </c>
    </row>
    <row r="31" spans="1:14" x14ac:dyDescent="0.2">
      <c r="B31" s="2"/>
    </row>
    <row r="33" spans="2:2" x14ac:dyDescent="0.2">
      <c r="B33" s="2" t="s">
        <v>26</v>
      </c>
    </row>
    <row r="36" spans="2:2" x14ac:dyDescent="0.2">
      <c r="B36" s="2"/>
    </row>
  </sheetData>
  <autoFilter ref="A10:S17" xr:uid="{00000000-0009-0000-0000-000000000000}"/>
  <mergeCells count="26">
    <mergeCell ref="B18:J18"/>
    <mergeCell ref="A4:N4"/>
    <mergeCell ref="K8:N8"/>
    <mergeCell ref="G9:G10"/>
    <mergeCell ref="H9:H10"/>
    <mergeCell ref="E9:E10"/>
    <mergeCell ref="F9:F10"/>
    <mergeCell ref="K9:K10"/>
    <mergeCell ref="L9:L10"/>
    <mergeCell ref="M9:M10"/>
    <mergeCell ref="A20:D21"/>
    <mergeCell ref="E20:E21"/>
    <mergeCell ref="A2:N2"/>
    <mergeCell ref="A6:N6"/>
    <mergeCell ref="A7:N7"/>
    <mergeCell ref="A8:A10"/>
    <mergeCell ref="B8:B10"/>
    <mergeCell ref="C8:C10"/>
    <mergeCell ref="D8:D10"/>
    <mergeCell ref="E8:G8"/>
    <mergeCell ref="H8:J8"/>
    <mergeCell ref="A3:N3"/>
    <mergeCell ref="N9:N10"/>
    <mergeCell ref="A5:N5"/>
    <mergeCell ref="F20:N21"/>
    <mergeCell ref="K18:M18"/>
  </mergeCells>
  <pageMargins left="0.25" right="0.25"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6" sqref="H36"/>
    </sheetView>
  </sheetViews>
  <sheetFormatPr defaultRowHeight="15" x14ac:dyDescent="0.25"/>
  <cols>
    <col min="1" max="7"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Расчет цены </vt:lpstr>
      <vt:lpstr>Лист1</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2026-05-26T09:34:45Z</cp:lastPrinted>
  <dcterms:created xsi:type="dcterms:W3CDTF">2014-01-15T18:15:09Z</dcterms:created>
  <dcterms:modified xsi:type="dcterms:W3CDTF">2026-05-26T09:43:05Z</dcterms:modified>
</cp:coreProperties>
</file>