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Лист1!$A$1:$S$18</definedName>
  </definedName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O9" i="1" l="1"/>
  <c r="P9" i="1" l="1"/>
  <c r="J9" i="1"/>
  <c r="H9" i="1"/>
  <c r="Q9" i="1" l="1"/>
  <c r="R9" i="1" s="1"/>
  <c r="S9" i="1"/>
  <c r="S10" i="1" s="1"/>
</calcChain>
</file>

<file path=xl/sharedStrings.xml><?xml version="1.0" encoding="utf-8"?>
<sst xmlns="http://schemas.openxmlformats.org/spreadsheetml/2006/main" count="38" uniqueCount="30">
  <si>
    <t>Таблица расчета начальной (максимальной) цены государственного контракта</t>
  </si>
  <si>
    <t>Дата сбора данных</t>
  </si>
  <si>
    <t>Срок действия цен</t>
  </si>
  <si>
    <t>№ п/п</t>
  </si>
  <si>
    <t>Наименование товара, работ, услуг</t>
  </si>
  <si>
    <t>Объем поставки товара</t>
  </si>
  <si>
    <r>
      <t xml:space="preserve">Предложение 1 </t>
    </r>
    <r>
      <rPr>
        <b/>
        <sz val="10"/>
        <color indexed="8"/>
        <rFont val="Times New Roman"/>
        <family val="1"/>
        <charset val="204"/>
      </rPr>
      <t/>
    </r>
  </si>
  <si>
    <r>
      <t xml:space="preserve">Предложение 2 </t>
    </r>
    <r>
      <rPr>
        <b/>
        <sz val="10"/>
        <color indexed="8"/>
        <rFont val="Times New Roman"/>
        <family val="1"/>
        <charset val="204"/>
      </rPr>
      <t/>
    </r>
  </si>
  <si>
    <t>Предложение 3</t>
  </si>
  <si>
    <t>Предложение 4</t>
  </si>
  <si>
    <t>Предложение 5</t>
  </si>
  <si>
    <t>Средняя цена за ед., руб.</t>
  </si>
  <si>
    <t>Количество значений</t>
  </si>
  <si>
    <t>σ=</t>
  </si>
  <si>
    <t>Коэф.вариации V=</t>
  </si>
  <si>
    <t>НМЦК 
рын.=</t>
  </si>
  <si>
    <t>кол-во</t>
  </si>
  <si>
    <t>Цена за ед., руб.</t>
  </si>
  <si>
    <t>Стоимость, руб.</t>
  </si>
  <si>
    <t>ед. изм.</t>
  </si>
  <si>
    <t>Начальная (максимальная) цена единицы услуги определена методом сопоставления рыночных цен (анализ рынка)</t>
  </si>
  <si>
    <t xml:space="preserve">Обоснование цены контракта: Данные о ценах получены  методом сопоставимых рыночных цен (анализа рынка) по коммерческим предложениям полученным от трех организаций. </t>
  </si>
  <si>
    <t>Руководствуясь статьей 22 ч. 1 п. 1 Федерального закона от 5 апреля 2013 г. № 44­ФЗ «О контрактной системе в сфере закупок товаров, работ, услуг для обеспечения государственных и муниципальных нужд», была определена начальная (максимальная) цена контракта.</t>
  </si>
  <si>
    <t xml:space="preserve">            Итого:</t>
  </si>
  <si>
    <t>шт.</t>
  </si>
  <si>
    <r>
      <t>Способ размещения заказа:</t>
    </r>
    <r>
      <rPr>
        <u/>
        <sz val="12"/>
        <color theme="1"/>
        <rFont val="Times New Roman"/>
        <family val="1"/>
        <charset val="204"/>
      </rPr>
      <t xml:space="preserve"> п. 4 ч. 1 ст. 93 ФЗ № 44-ФЗ</t>
    </r>
  </si>
  <si>
    <t>Стекло сдвижной двери в сборе</t>
  </si>
  <si>
    <t>Коэффициент вариации не превышает 33%, поэтому дальнейшее исследование рынка не требуется. В соответствии со ст. 72 БК РФ закупка проводится по цене доведенных ЛБО в размере 7893,54</t>
  </si>
  <si>
    <t>Итого НМЦК: 7893,54 руб.</t>
  </si>
  <si>
    <t>Предмет государственного контракта: НА ЗАКУПКУ АВТОЗАПЧАСТИ К АВТОТРАНСПОРТУ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</si>
</sst>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Alignment="1">
      <alignment wrapText="1"/>
    </xf>
    <xf numFmtId="0" fontId="4" fillId="0" borderId="0" xfId="0" applyFont="1" applyBorder="1" applyAlignment="1"/>
    <xf numFmtId="0" fontId="1" fillId="0" borderId="0" xfId="0" applyFont="1" applyAlignment="1"/>
    <xf numFmtId="0" fontId="9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wrapText="1"/>
    </xf>
    <xf numFmtId="2" fontId="9" fillId="0" borderId="0" xfId="0" applyNumberFormat="1" applyFont="1" applyBorder="1" applyAlignment="1">
      <alignment horizontal="center" vertical="center" shrinkToFit="1"/>
    </xf>
    <xf numFmtId="0" fontId="0" fillId="0" borderId="0" xfId="0" applyFill="1"/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0" xfId="0" applyAlignment="1"/>
    <xf numFmtId="4" fontId="9" fillId="0" borderId="1" xfId="0" applyNumberFormat="1" applyFont="1" applyBorder="1" applyAlignment="1">
      <alignment horizontal="center" vertical="center" shrinkToFit="1"/>
    </xf>
    <xf numFmtId="4" fontId="9" fillId="0" borderId="0" xfId="0" applyNumberFormat="1" applyFont="1" applyBorder="1" applyAlignment="1">
      <alignment horizontal="center" vertical="center" shrinkToFit="1"/>
    </xf>
    <xf numFmtId="4" fontId="1" fillId="0" borderId="1" xfId="0" applyNumberFormat="1" applyFont="1" applyFill="1" applyBorder="1" applyAlignment="1" applyProtection="1">
      <alignment horizontal="center" vertical="center" shrinkToFit="1"/>
      <protection locked="0" hidden="1"/>
    </xf>
    <xf numFmtId="4" fontId="1" fillId="0" borderId="0" xfId="0" applyNumberFormat="1" applyFont="1" applyBorder="1" applyAlignment="1">
      <alignment horizontal="right" wrapText="1"/>
    </xf>
    <xf numFmtId="4" fontId="1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" xfId="0" applyFont="1" applyBorder="1" applyAlignment="1">
      <alignment horizontal="center" vertical="top" wrapText="1"/>
    </xf>
    <xf numFmtId="4" fontId="1" fillId="0" borderId="6" xfId="0" applyNumberFormat="1" applyFont="1" applyFill="1" applyBorder="1" applyAlignment="1" applyProtection="1">
      <alignment horizontal="center" vertical="center" shrinkToFit="1"/>
      <protection locked="0" hidden="1"/>
    </xf>
    <xf numFmtId="0" fontId="9" fillId="3" borderId="7" xfId="0" applyFont="1" applyFill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5" fillId="0" borderId="0" xfId="0" applyFont="1" applyAlignment="1"/>
    <xf numFmtId="0" fontId="1" fillId="0" borderId="0" xfId="0" applyFont="1" applyAlignment="1">
      <alignment horizontal="center" wrapText="1"/>
    </xf>
    <xf numFmtId="0" fontId="0" fillId="0" borderId="0" xfId="0" applyAlignment="1"/>
    <xf numFmtId="0" fontId="10" fillId="3" borderId="2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164" fontId="6" fillId="0" borderId="5" xfId="0" applyNumberFormat="1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164" fontId="8" fillId="0" borderId="4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5"/>
  <sheetViews>
    <sheetView tabSelected="1" view="pageBreakPreview" zoomScale="110" zoomScaleNormal="100" zoomScaleSheetLayoutView="110" zoomScalePageLayoutView="85" workbookViewId="0">
      <selection activeCell="B12" sqref="B12:K12"/>
    </sheetView>
  </sheetViews>
  <sheetFormatPr defaultRowHeight="15" x14ac:dyDescent="0.25"/>
  <cols>
    <col min="1" max="1" width="4.140625" customWidth="1"/>
    <col min="2" max="2" width="35.7109375" customWidth="1"/>
    <col min="3" max="3" width="7.7109375" customWidth="1"/>
    <col min="4" max="4" width="5.85546875" customWidth="1"/>
    <col min="5" max="5" width="13.42578125" customWidth="1"/>
    <col min="6" max="6" width="11.5703125" customWidth="1"/>
    <col min="7" max="7" width="13.42578125" customWidth="1"/>
    <col min="8" max="8" width="11.5703125" bestFit="1" customWidth="1"/>
    <col min="9" max="9" width="13.5703125" customWidth="1"/>
    <col min="10" max="10" width="11.5703125" bestFit="1" customWidth="1"/>
    <col min="11" max="11" width="9" bestFit="1" customWidth="1"/>
    <col min="12" max="12" width="11.5703125" bestFit="1" customWidth="1"/>
    <col min="13" max="13" width="8" customWidth="1"/>
    <col min="14" max="14" width="10.7109375" customWidth="1"/>
    <col min="15" max="15" width="9.140625" customWidth="1"/>
    <col min="16" max="16" width="9.7109375" customWidth="1"/>
    <col min="17" max="17" width="7.85546875" customWidth="1"/>
    <col min="18" max="18" width="8.140625" customWidth="1"/>
    <col min="19" max="19" width="12" customWidth="1"/>
  </cols>
  <sheetData>
    <row r="1" spans="1:20" ht="12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20" ht="21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0" ht="35.25" customHeight="1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20" ht="44.25" customHeight="1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20" ht="31.15" customHeight="1" x14ac:dyDescent="0.25">
      <c r="A5" s="39" t="s">
        <v>22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20" x14ac:dyDescent="0.25">
      <c r="A6" s="37" t="s">
        <v>25</v>
      </c>
      <c r="B6" s="38"/>
      <c r="C6" s="38"/>
      <c r="D6" s="38"/>
      <c r="E6" s="38"/>
      <c r="F6" s="38"/>
      <c r="G6" s="38"/>
      <c r="H6" s="38"/>
      <c r="I6" s="38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 ht="15.75" customHeight="1" x14ac:dyDescent="0.25">
      <c r="A7" s="46" t="s">
        <v>3</v>
      </c>
      <c r="B7" s="46" t="s">
        <v>4</v>
      </c>
      <c r="C7" s="56" t="s">
        <v>5</v>
      </c>
      <c r="D7" s="57"/>
      <c r="E7" s="51" t="s">
        <v>6</v>
      </c>
      <c r="F7" s="52"/>
      <c r="G7" s="51" t="s">
        <v>7</v>
      </c>
      <c r="H7" s="52"/>
      <c r="I7" s="51" t="s">
        <v>8</v>
      </c>
      <c r="J7" s="52"/>
      <c r="K7" s="51" t="s">
        <v>9</v>
      </c>
      <c r="L7" s="52"/>
      <c r="M7" s="51" t="s">
        <v>10</v>
      </c>
      <c r="N7" s="52"/>
      <c r="O7" s="53" t="s">
        <v>11</v>
      </c>
      <c r="P7" s="46" t="s">
        <v>12</v>
      </c>
      <c r="Q7" s="48" t="s">
        <v>13</v>
      </c>
      <c r="R7" s="48" t="s">
        <v>14</v>
      </c>
      <c r="S7" s="50" t="s">
        <v>15</v>
      </c>
    </row>
    <row r="8" spans="1:20" ht="49.5" customHeight="1" x14ac:dyDescent="0.25">
      <c r="A8" s="47"/>
      <c r="B8" s="55"/>
      <c r="C8" s="26" t="s">
        <v>19</v>
      </c>
      <c r="D8" s="26" t="s">
        <v>16</v>
      </c>
      <c r="E8" s="29" t="s">
        <v>17</v>
      </c>
      <c r="F8" s="4" t="s">
        <v>18</v>
      </c>
      <c r="G8" s="4" t="s">
        <v>17</v>
      </c>
      <c r="H8" s="4" t="s">
        <v>18</v>
      </c>
      <c r="I8" s="4" t="s">
        <v>17</v>
      </c>
      <c r="J8" s="4" t="s">
        <v>18</v>
      </c>
      <c r="K8" s="4" t="s">
        <v>17</v>
      </c>
      <c r="L8" s="4" t="s">
        <v>18</v>
      </c>
      <c r="M8" s="4" t="s">
        <v>17</v>
      </c>
      <c r="N8" s="4" t="s">
        <v>18</v>
      </c>
      <c r="O8" s="54"/>
      <c r="P8" s="47"/>
      <c r="Q8" s="49"/>
      <c r="R8" s="49"/>
      <c r="S8" s="50"/>
      <c r="T8" s="17"/>
    </row>
    <row r="9" spans="1:20" ht="15.75" x14ac:dyDescent="0.25">
      <c r="A9" s="28">
        <v>1</v>
      </c>
      <c r="B9" s="32" t="s">
        <v>26</v>
      </c>
      <c r="C9" s="31" t="s">
        <v>24</v>
      </c>
      <c r="D9" s="33">
        <v>1</v>
      </c>
      <c r="E9" s="30">
        <v>7893.54</v>
      </c>
      <c r="F9" s="27">
        <f>D9*E9</f>
        <v>7893.54</v>
      </c>
      <c r="G9" s="23">
        <v>10500</v>
      </c>
      <c r="H9" s="23">
        <f>D9*G9</f>
        <v>10500</v>
      </c>
      <c r="I9" s="25">
        <v>10900</v>
      </c>
      <c r="J9" s="25">
        <f>I9*D9</f>
        <v>10900</v>
      </c>
      <c r="K9" s="25"/>
      <c r="L9" s="4"/>
      <c r="M9" s="4"/>
      <c r="N9" s="4"/>
      <c r="O9" s="21">
        <f>(E9+G9+I9)/3</f>
        <v>9764.51</v>
      </c>
      <c r="P9" s="5">
        <f>COUNTA(K9,E9,I9,G9,M9)</f>
        <v>3</v>
      </c>
      <c r="Q9" s="5">
        <f>SQRT((IF(E9&gt;0,POWER(E9-O9,2),0)+IF(G9&gt;0,POWER(G9-O9,2),0)+IF(I9&gt;0,POWER(I9-O9,2),0)+IF(K9&gt;0,POWER(K9-O9,2),0)+IF(M9&gt;0,POWER(M9-O9,2),0))/(P9))</f>
        <v>1333.02</v>
      </c>
      <c r="R9" s="5">
        <f>Q9/O9*100</f>
        <v>13.65</v>
      </c>
      <c r="S9" s="21">
        <f t="shared" ref="S9" si="0">D9*O9</f>
        <v>9764.51</v>
      </c>
      <c r="T9" s="17"/>
    </row>
    <row r="10" spans="1:20" ht="15.75" x14ac:dyDescent="0.25">
      <c r="A10" s="43" t="s">
        <v>23</v>
      </c>
      <c r="B10" s="44"/>
      <c r="C10" s="44"/>
      <c r="D10" s="44"/>
      <c r="E10" s="44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21">
        <f>SUM(S9:S9)</f>
        <v>9764.51</v>
      </c>
      <c r="T10" s="17"/>
    </row>
    <row r="11" spans="1:20" ht="15.75" x14ac:dyDescent="0.25">
      <c r="A11" s="13"/>
      <c r="B11" s="14"/>
      <c r="C11" s="14"/>
      <c r="D11" s="14"/>
      <c r="E11" s="24"/>
      <c r="F11" s="14"/>
      <c r="G11" s="24"/>
      <c r="H11" s="14"/>
      <c r="I11" s="24"/>
      <c r="J11" s="14"/>
      <c r="K11" s="14"/>
      <c r="L11" s="14"/>
      <c r="M11" s="14"/>
      <c r="N11" s="14"/>
      <c r="O11" s="22"/>
      <c r="P11" s="14"/>
      <c r="Q11" s="14"/>
      <c r="R11" s="14"/>
      <c r="S11" s="22"/>
      <c r="T11" s="17"/>
    </row>
    <row r="12" spans="1:20" ht="42" customHeight="1" x14ac:dyDescent="0.25">
      <c r="A12" s="13"/>
      <c r="B12" s="35" t="s">
        <v>27</v>
      </c>
      <c r="C12" s="35"/>
      <c r="D12" s="35"/>
      <c r="E12" s="35"/>
      <c r="F12" s="35"/>
      <c r="G12" s="35"/>
      <c r="H12" s="35"/>
      <c r="I12" s="35"/>
      <c r="J12" s="35"/>
      <c r="K12" s="35"/>
      <c r="L12" s="14"/>
      <c r="M12" s="14"/>
      <c r="N12" s="14"/>
      <c r="O12" s="14"/>
      <c r="P12" s="14"/>
      <c r="Q12" s="14"/>
      <c r="R12" s="14"/>
      <c r="S12" s="15"/>
      <c r="T12" s="17"/>
    </row>
    <row r="13" spans="1:20" ht="15.75" x14ac:dyDescent="0.25">
      <c r="A13" s="11" t="s">
        <v>20</v>
      </c>
      <c r="B13" s="9"/>
      <c r="C13" s="9"/>
      <c r="D13" s="9"/>
      <c r="E13" s="9"/>
      <c r="F13" s="9"/>
      <c r="G13" s="9"/>
      <c r="H13" s="9"/>
      <c r="I13" s="9"/>
      <c r="J13" s="7"/>
      <c r="K13" s="7"/>
      <c r="L13" s="7"/>
      <c r="M13" s="7"/>
      <c r="N13" s="7"/>
      <c r="O13" s="7"/>
      <c r="P13" s="7"/>
      <c r="Q13" s="6"/>
      <c r="R13" s="6"/>
      <c r="S13" s="6"/>
      <c r="T13" s="17"/>
    </row>
    <row r="14" spans="1:20" ht="15.75" x14ac:dyDescent="0.25">
      <c r="A14" s="41" t="s">
        <v>28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17"/>
    </row>
    <row r="15" spans="1:20" ht="15.75" x14ac:dyDescent="0.25">
      <c r="A15" s="2"/>
      <c r="B15" s="1" t="s">
        <v>1</v>
      </c>
      <c r="C15" s="3">
        <v>2026</v>
      </c>
      <c r="D15" s="3">
        <v>2026</v>
      </c>
      <c r="E15" s="3">
        <v>2026</v>
      </c>
      <c r="F15" s="6"/>
      <c r="G15" s="6"/>
      <c r="H15" s="6"/>
      <c r="I15" s="6"/>
      <c r="J15" s="6"/>
      <c r="K15" s="6"/>
      <c r="L15" s="6"/>
      <c r="M15" s="6"/>
      <c r="N15" s="6"/>
      <c r="O15" s="6"/>
      <c r="T15" s="17"/>
    </row>
    <row r="16" spans="1:20" ht="15.75" x14ac:dyDescent="0.25">
      <c r="A16" s="2"/>
      <c r="B16" s="1" t="s">
        <v>2</v>
      </c>
      <c r="C16" s="3">
        <v>2026</v>
      </c>
      <c r="D16" s="3">
        <v>2026</v>
      </c>
      <c r="E16" s="3">
        <v>2026</v>
      </c>
      <c r="F16" s="6"/>
      <c r="G16" s="6"/>
      <c r="H16" s="6"/>
      <c r="I16" s="6"/>
      <c r="J16" s="6"/>
      <c r="K16" s="6"/>
      <c r="L16" s="6"/>
      <c r="M16" s="6"/>
      <c r="N16" s="6"/>
      <c r="O16" s="6"/>
      <c r="T16" s="17"/>
    </row>
    <row r="17" spans="1:20" x14ac:dyDescent="0.25">
      <c r="A17" s="10"/>
      <c r="B17" s="10"/>
      <c r="C17" s="10"/>
      <c r="D17" s="10"/>
      <c r="E17" s="10"/>
      <c r="F17" s="10"/>
      <c r="G17" s="10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17"/>
    </row>
    <row r="18" spans="1:20" ht="33" customHeight="1" x14ac:dyDescent="0.25">
      <c r="A18" s="37" t="s">
        <v>21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6"/>
      <c r="P18" s="6"/>
      <c r="Q18" s="6"/>
      <c r="R18" s="6"/>
      <c r="S18" s="6"/>
      <c r="T18" s="17"/>
    </row>
    <row r="19" spans="1:20" ht="15.75" x14ac:dyDescent="0.25">
      <c r="A19" s="12"/>
      <c r="B19" s="8"/>
      <c r="C19" s="8"/>
      <c r="D19" s="8"/>
      <c r="E19" s="8"/>
      <c r="F19" s="8"/>
      <c r="G19" s="8"/>
      <c r="H19" s="8"/>
      <c r="I19" s="8"/>
      <c r="J19" s="7"/>
      <c r="K19" s="7"/>
      <c r="L19" s="7"/>
      <c r="M19" s="7"/>
      <c r="N19" s="7"/>
      <c r="O19" s="7"/>
      <c r="P19" s="7"/>
      <c r="Q19" s="6"/>
      <c r="R19" s="6"/>
      <c r="S19" s="6"/>
      <c r="T19" s="17"/>
    </row>
    <row r="20" spans="1:20" x14ac:dyDescent="0.25">
      <c r="T20" s="17"/>
    </row>
    <row r="21" spans="1:20" x14ac:dyDescent="0.25">
      <c r="T21" s="17"/>
    </row>
    <row r="22" spans="1:20" x14ac:dyDescent="0.25">
      <c r="T22" s="17"/>
    </row>
    <row r="23" spans="1:20" x14ac:dyDescent="0.25">
      <c r="T23" s="17"/>
    </row>
    <row r="24" spans="1:20" x14ac:dyDescent="0.25">
      <c r="T24" s="17"/>
    </row>
    <row r="25" spans="1:20" x14ac:dyDescent="0.25">
      <c r="T25" s="17"/>
    </row>
    <row r="26" spans="1:20" x14ac:dyDescent="0.25">
      <c r="T26" s="17"/>
    </row>
    <row r="27" spans="1:20" x14ac:dyDescent="0.25">
      <c r="T27" s="17"/>
    </row>
    <row r="28" spans="1:20" x14ac:dyDescent="0.25">
      <c r="T28" s="17"/>
    </row>
    <row r="29" spans="1:20" x14ac:dyDescent="0.25">
      <c r="T29" s="17"/>
    </row>
    <row r="30" spans="1:20" x14ac:dyDescent="0.25">
      <c r="T30" s="17"/>
    </row>
    <row r="31" spans="1:20" x14ac:dyDescent="0.25">
      <c r="T31" s="17"/>
    </row>
    <row r="32" spans="1:20" x14ac:dyDescent="0.25">
      <c r="T32" s="17"/>
    </row>
    <row r="33" spans="1:20" x14ac:dyDescent="0.25">
      <c r="T33" s="17"/>
    </row>
    <row r="34" spans="1:20" x14ac:dyDescent="0.25">
      <c r="T34" s="17"/>
    </row>
    <row r="35" spans="1:20" x14ac:dyDescent="0.25">
      <c r="T35" s="17"/>
    </row>
    <row r="36" spans="1:20" x14ac:dyDescent="0.25">
      <c r="T36" s="17"/>
    </row>
    <row r="37" spans="1:20" x14ac:dyDescent="0.25">
      <c r="T37" s="17"/>
    </row>
    <row r="38" spans="1:20" ht="49.5" customHeight="1" x14ac:dyDescent="0.25">
      <c r="T38" s="17"/>
    </row>
    <row r="39" spans="1:20" ht="28.5" customHeight="1" x14ac:dyDescent="0.25">
      <c r="T39" s="17"/>
    </row>
    <row r="40" spans="1:20" x14ac:dyDescent="0.25">
      <c r="T40" s="18"/>
    </row>
    <row r="41" spans="1:20" x14ac:dyDescent="0.25">
      <c r="T41" s="19"/>
    </row>
    <row r="43" spans="1:20" ht="31.5" customHeight="1" x14ac:dyDescent="0.25"/>
    <row r="44" spans="1:20" ht="31.5" customHeight="1" x14ac:dyDescent="0.25"/>
    <row r="45" spans="1:20" s="16" customFormat="1" ht="15.7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20" ht="31.15" customHeight="1" x14ac:dyDescent="0.25"/>
    <row r="47" spans="1:20" ht="31.15" customHeight="1" x14ac:dyDescent="0.25"/>
    <row r="50" ht="50.45" customHeight="1" x14ac:dyDescent="0.25"/>
    <row r="70" spans="11:19" x14ac:dyDescent="0.25">
      <c r="K70" s="34"/>
      <c r="L70" s="34"/>
      <c r="M70" s="34"/>
      <c r="N70" s="34"/>
      <c r="O70" s="34"/>
      <c r="P70" s="34"/>
      <c r="Q70" s="34"/>
      <c r="R70" s="34"/>
      <c r="S70" s="34"/>
    </row>
    <row r="145" spans="6:17" x14ac:dyDescent="0.25"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</sheetData>
  <mergeCells count="23">
    <mergeCell ref="A1:S2"/>
    <mergeCell ref="P7:P8"/>
    <mergeCell ref="Q7:Q8"/>
    <mergeCell ref="R7:R8"/>
    <mergeCell ref="S7:S8"/>
    <mergeCell ref="G7:H7"/>
    <mergeCell ref="I7:J7"/>
    <mergeCell ref="K7:L7"/>
    <mergeCell ref="M7:N7"/>
    <mergeCell ref="O7:O8"/>
    <mergeCell ref="A7:A8"/>
    <mergeCell ref="B7:B8"/>
    <mergeCell ref="C7:D7"/>
    <mergeCell ref="E7:F7"/>
    <mergeCell ref="K70:S70"/>
    <mergeCell ref="B12:K12"/>
    <mergeCell ref="A3:S3"/>
    <mergeCell ref="A6:I6"/>
    <mergeCell ref="A4:S4"/>
    <mergeCell ref="A5:S5"/>
    <mergeCell ref="A18:N18"/>
    <mergeCell ref="A14:S14"/>
    <mergeCell ref="A10:R10"/>
  </mergeCells>
  <pageMargins left="0.70866141732283461" right="0.70866141732283461" top="0.74803149606299213" bottom="0.74803149606299213" header="0.51181102362204722" footer="0.51181102362204722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Ганиева Л.Ю.</cp:lastModifiedBy>
  <cp:lastPrinted>2026-04-02T12:56:20Z</cp:lastPrinted>
  <dcterms:created xsi:type="dcterms:W3CDTF">2014-03-21T05:06:46Z</dcterms:created>
  <dcterms:modified xsi:type="dcterms:W3CDTF">2026-07-08T07:16:47Z</dcterms:modified>
</cp:coreProperties>
</file>