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НМЦК" sheetId="3" r:id="rId1"/>
    <sheet name="ТЗ" sheetId="2" r:id="rId2"/>
  </sheets>
  <calcPr calcId="125725"/>
</workbook>
</file>

<file path=xl/calcChain.xml><?xml version="1.0" encoding="utf-8"?>
<calcChain xmlns="http://schemas.openxmlformats.org/spreadsheetml/2006/main">
  <c r="P7" i="3"/>
  <c r="L6"/>
  <c r="L5"/>
  <c r="O6"/>
  <c r="H6"/>
  <c r="H5"/>
</calcChain>
</file>

<file path=xl/sharedStrings.xml><?xml version="1.0" encoding="utf-8"?>
<sst xmlns="http://schemas.openxmlformats.org/spreadsheetml/2006/main" count="46" uniqueCount="42">
  <si>
    <t>№</t>
  </si>
  <si>
    <t>Международное непатентованное наименование, при отсутствии -  химическое, группировочное или торговое наименование.</t>
  </si>
  <si>
    <t>ОКПД2</t>
  </si>
  <si>
    <t>Взаимозаменяемость по ЕСКЛП</t>
  </si>
  <si>
    <t xml:space="preserve">Единица измерения </t>
  </si>
  <si>
    <r>
      <t>Лекарственная форма</t>
    </r>
    <r>
      <rPr>
        <b/>
        <vertAlign val="superscript"/>
        <sz val="8"/>
        <rFont val="Times New Roman"/>
        <family val="1"/>
        <charset val="204"/>
      </rPr>
      <t xml:space="preserve"> 1</t>
    </r>
  </si>
  <si>
    <r>
      <t>дозировка, объем флакона</t>
    </r>
    <r>
      <rPr>
        <b/>
        <vertAlign val="superscript"/>
        <sz val="8"/>
        <rFont val="Times New Roman"/>
        <family val="1"/>
        <charset val="204"/>
      </rPr>
      <t xml:space="preserve"> 2*</t>
    </r>
  </si>
  <si>
    <t>Кол-во</t>
  </si>
  <si>
    <t>ЛЕТРОЗОЛ</t>
  </si>
  <si>
    <t>Таблетки, покрытые оболочкой</t>
  </si>
  <si>
    <t>2.5 мг</t>
  </si>
  <si>
    <t>шт</t>
  </si>
  <si>
    <t>21.20.10.212</t>
  </si>
  <si>
    <t>21.20.10.212-000008-1-00015-0000000000000</t>
  </si>
  <si>
    <t>Таблетки, покрытые оболочкой, 2.5 мг</t>
  </si>
  <si>
    <t>ПИЛОКАРПИН+ТИМОЛОЛ</t>
  </si>
  <si>
    <t>Капли глазные</t>
  </si>
  <si>
    <t>20 мг+5 мг/мл</t>
  </si>
  <si>
    <t>мл</t>
  </si>
  <si>
    <t>21.20.10.261</t>
  </si>
  <si>
    <t>21.20.10.261-000065-1-00024-0000000000000</t>
  </si>
  <si>
    <t>нет, применение на основании клинических рекомендаций</t>
  </si>
  <si>
    <t>кол-во ЛП</t>
  </si>
  <si>
    <t>ед.изм ЕИ ЛП</t>
  </si>
  <si>
    <t>Количество ЛП в уп, используемой для расчета</t>
  </si>
  <si>
    <t xml:space="preserve">Формирование минимального значения цены 
</t>
  </si>
  <si>
    <t>Определение НМЦК</t>
  </si>
  <si>
    <t>Определение НМЦК с помощью метода сопоставимых рыночных цен, предусмотренных частями 2-6 статьи 22 ФЗ-44, без учета НДС и оптовой надбавки</t>
  </si>
  <si>
    <t>Данные из реестра контрактов (исполненных)</t>
  </si>
  <si>
    <t>Предельная отпускная цена производителя в соответствии с Государственным реестром цен лекарственных препаратов, включенных в перечень жизненно необходимых и важнейших лекарственных препаратов, без учета НДС и оптовой надбавки</t>
  </si>
  <si>
    <t>ИТОГО наименьшая цена по методу сопоставимых рыночных цен, без учета НДС и оптовой надбавки</t>
  </si>
  <si>
    <t>Средневзвешанная цена без учета НДС и оптовой надбавки</t>
  </si>
  <si>
    <t>Минимальное значение цены упакрвки (для ЖНВЛС без ндс и оптовой надбавки , для не ЖНВЛС без НДС, с оптовой надбавкой)</t>
  </si>
  <si>
    <t>Минимальное значение цены единицы измерения товара ( (для ЖНВЛС без ндс и оптовой надбавки , для не ЖНВЛС без НДС, с оптовой надбавкой)</t>
  </si>
  <si>
    <t>Надбавка оптовая,</t>
  </si>
  <si>
    <t xml:space="preserve">НДС </t>
  </si>
  <si>
    <t>Минимальное значение цены единицы измерения товарас учетом НДС и оптовой надбавки</t>
  </si>
  <si>
    <t>НМЦК</t>
  </si>
  <si>
    <t>шт.</t>
  </si>
  <si>
    <t>Цена № 1 товара за единицу  / Источник информации о цене№ 1 кп ВХ.298 №  ОТ 22.05.26  (руб)/</t>
  </si>
  <si>
    <t>Цена № 1 товара за единицу  / Источник информации о цене№ 2 кп ВХ. №299  ОТ 22.05.26 (руб)/</t>
  </si>
  <si>
    <t>Цена № 1 товара за единицу  / Источник информации о цене№ 3 кп ВХ. № 300 ОТ 22.05.26  (руб)/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</si>
</sst>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(* #,##0_);_(* \(#,##0\);_(* &quot;-&quot;??_);_(@_)"/>
    <numFmt numFmtId="166" formatCode="#,##0.00_р_."/>
    <numFmt numFmtId="167" formatCode="#,##0.000_р_."/>
  </numFmts>
  <fonts count="14">
    <font>
      <sz val="11"/>
      <color theme="1"/>
      <name val="Calibri"/>
      <family val="2"/>
      <charset val="204"/>
      <scheme val="minor"/>
    </font>
    <font>
      <sz val="10"/>
      <color rgb="FF003366"/>
      <name val="PT Sans Narrow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1" applyFont="1" applyBorder="1" applyAlignment="1">
      <alignment horizontal="center" vertical="center" wrapText="1"/>
    </xf>
    <xf numFmtId="166" fontId="8" fillId="3" borderId="4" xfId="2" applyNumberFormat="1" applyFont="1" applyFill="1" applyBorder="1" applyAlignment="1">
      <alignment horizontal="left" vertical="top" wrapText="1"/>
    </xf>
    <xf numFmtId="166" fontId="8" fillId="3" borderId="4" xfId="2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6" fontId="10" fillId="3" borderId="1" xfId="1" applyNumberFormat="1" applyFont="1" applyFill="1" applyBorder="1" applyAlignment="1">
      <alignment horizontal="center" vertical="center" wrapText="1"/>
    </xf>
    <xf numFmtId="166" fontId="8" fillId="3" borderId="1" xfId="3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top" wrapText="1"/>
    </xf>
    <xf numFmtId="0" fontId="12" fillId="0" borderId="12" xfId="1" applyFont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center" vertical="center" wrapText="1"/>
    </xf>
    <xf numFmtId="167" fontId="2" fillId="3" borderId="1" xfId="1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/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65" fontId="7" fillId="3" borderId="3" xfId="2" applyNumberFormat="1" applyFont="1" applyFill="1" applyBorder="1" applyAlignment="1">
      <alignment horizontal="center" vertical="center" wrapText="1"/>
    </xf>
    <xf numFmtId="165" fontId="7" fillId="3" borderId="7" xfId="2" applyNumberFormat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166" fontId="7" fillId="3" borderId="4" xfId="2" applyNumberFormat="1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6" fillId="0" borderId="6" xfId="1" applyBorder="1" applyAlignment="1">
      <alignment wrapText="1"/>
    </xf>
    <xf numFmtId="0" fontId="6" fillId="0" borderId="8" xfId="1" applyBorder="1" applyAlignment="1">
      <alignment wrapText="1"/>
    </xf>
    <xf numFmtId="0" fontId="6" fillId="0" borderId="9" xfId="1" applyBorder="1" applyAlignment="1">
      <alignment wrapText="1"/>
    </xf>
    <xf numFmtId="0" fontId="6" fillId="0" borderId="10" xfId="1" applyBorder="1" applyAlignment="1">
      <alignment wrapText="1"/>
    </xf>
    <xf numFmtId="0" fontId="7" fillId="3" borderId="4" xfId="2" applyNumberFormat="1" applyFont="1" applyFill="1" applyBorder="1" applyAlignment="1">
      <alignment horizontal="center" vertical="center" wrapText="1"/>
    </xf>
    <xf numFmtId="0" fontId="6" fillId="0" borderId="2" xfId="1" applyBorder="1" applyAlignment="1">
      <alignment wrapText="1"/>
    </xf>
    <xf numFmtId="0" fontId="6" fillId="0" borderId="0" xfId="1" applyBorder="1" applyAlignment="1">
      <alignment wrapText="1"/>
    </xf>
    <xf numFmtId="0" fontId="6" fillId="0" borderId="11" xfId="1" applyBorder="1" applyAlignment="1">
      <alignment wrapText="1"/>
    </xf>
    <xf numFmtId="0" fontId="7" fillId="3" borderId="1" xfId="2" applyNumberFormat="1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6" fontId="8" fillId="3" borderId="3" xfId="2" applyNumberFormat="1" applyFont="1" applyFill="1" applyBorder="1" applyAlignment="1">
      <alignment horizontal="center" vertical="center" wrapText="1"/>
    </xf>
    <xf numFmtId="0" fontId="6" fillId="0" borderId="12" xfId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3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workbookViewId="0">
      <selection sqref="A1:P9"/>
    </sheetView>
  </sheetViews>
  <sheetFormatPr defaultRowHeight="15"/>
  <cols>
    <col min="1" max="1" width="14.42578125" customWidth="1"/>
    <col min="2" max="2" width="4.85546875" customWidth="1"/>
    <col min="3" max="3" width="5" customWidth="1"/>
    <col min="4" max="4" width="4.5703125" customWidth="1"/>
    <col min="5" max="5" width="8.28515625" customWidth="1"/>
    <col min="6" max="7" width="8.140625" customWidth="1"/>
    <col min="9" max="9" width="7.85546875" customWidth="1"/>
    <col min="10" max="10" width="6.85546875" customWidth="1"/>
    <col min="11" max="11" width="8" customWidth="1"/>
    <col min="12" max="12" width="7.85546875" customWidth="1"/>
    <col min="13" max="13" width="5.85546875" customWidth="1"/>
    <col min="14" max="14" width="5.42578125" customWidth="1"/>
    <col min="15" max="15" width="8.28515625" customWidth="1"/>
  </cols>
  <sheetData>
    <row r="1" spans="1:16">
      <c r="A1" s="21" t="s">
        <v>1</v>
      </c>
      <c r="B1" s="22" t="s">
        <v>22</v>
      </c>
      <c r="C1" s="21" t="s">
        <v>23</v>
      </c>
      <c r="D1" s="25" t="s">
        <v>24</v>
      </c>
      <c r="E1" s="28" t="s">
        <v>25</v>
      </c>
      <c r="F1" s="29"/>
      <c r="G1" s="29"/>
      <c r="H1" s="29"/>
      <c r="I1" s="29"/>
      <c r="J1" s="29"/>
      <c r="K1" s="29"/>
      <c r="L1" s="30"/>
      <c r="M1" s="34" t="s">
        <v>26</v>
      </c>
      <c r="N1" s="29"/>
      <c r="O1" s="29"/>
      <c r="P1" s="30"/>
    </row>
    <row r="2" spans="1:16">
      <c r="A2" s="21"/>
      <c r="B2" s="23"/>
      <c r="C2" s="21"/>
      <c r="D2" s="26"/>
      <c r="E2" s="31"/>
      <c r="F2" s="32"/>
      <c r="G2" s="32"/>
      <c r="H2" s="32"/>
      <c r="I2" s="32"/>
      <c r="J2" s="32"/>
      <c r="K2" s="32"/>
      <c r="L2" s="33"/>
      <c r="M2" s="35"/>
      <c r="N2" s="36"/>
      <c r="O2" s="36"/>
      <c r="P2" s="37"/>
    </row>
    <row r="3" spans="1:16" ht="89.25">
      <c r="A3" s="21"/>
      <c r="B3" s="23"/>
      <c r="C3" s="21"/>
      <c r="D3" s="26"/>
      <c r="E3" s="38" t="s">
        <v>27</v>
      </c>
      <c r="F3" s="39"/>
      <c r="G3" s="39"/>
      <c r="H3" s="39"/>
      <c r="I3" s="6" t="s">
        <v>28</v>
      </c>
      <c r="J3" s="40" t="s">
        <v>29</v>
      </c>
      <c r="K3" s="7"/>
      <c r="L3" s="8"/>
      <c r="M3" s="31"/>
      <c r="N3" s="32"/>
      <c r="O3" s="32"/>
      <c r="P3" s="33"/>
    </row>
    <row r="4" spans="1:16" ht="270.75" customHeight="1">
      <c r="A4" s="21"/>
      <c r="B4" s="24"/>
      <c r="C4" s="21"/>
      <c r="D4" s="27"/>
      <c r="E4" s="9" t="s">
        <v>39</v>
      </c>
      <c r="F4" s="9" t="s">
        <v>40</v>
      </c>
      <c r="G4" s="9" t="s">
        <v>41</v>
      </c>
      <c r="H4" s="10" t="s">
        <v>30</v>
      </c>
      <c r="I4" s="11" t="s">
        <v>31</v>
      </c>
      <c r="J4" s="41"/>
      <c r="K4" s="12" t="s">
        <v>32</v>
      </c>
      <c r="L4" s="13" t="s">
        <v>33</v>
      </c>
      <c r="M4" s="14" t="s">
        <v>34</v>
      </c>
      <c r="N4" s="14" t="s">
        <v>35</v>
      </c>
      <c r="O4" s="15" t="s">
        <v>36</v>
      </c>
      <c r="P4" s="16" t="s">
        <v>37</v>
      </c>
    </row>
    <row r="5" spans="1:16">
      <c r="A5" s="17" t="s">
        <v>8</v>
      </c>
      <c r="B5" s="17">
        <v>90</v>
      </c>
      <c r="C5" s="17" t="s">
        <v>38</v>
      </c>
      <c r="D5" s="17">
        <v>30</v>
      </c>
      <c r="E5" s="18">
        <v>3545</v>
      </c>
      <c r="F5" s="18">
        <v>3550</v>
      </c>
      <c r="G5" s="18">
        <v>3552.3</v>
      </c>
      <c r="H5" s="18">
        <f>MIN(E5,F5,G5)</f>
        <v>3545</v>
      </c>
      <c r="I5" s="18">
        <v>1724.73</v>
      </c>
      <c r="J5" s="18"/>
      <c r="K5" s="18">
        <v>3545</v>
      </c>
      <c r="L5" s="19">
        <f>K5/D5</f>
        <v>118.16666666666667</v>
      </c>
      <c r="M5" s="17"/>
      <c r="N5" s="17">
        <v>1.1000000000000001</v>
      </c>
      <c r="O5" s="19">
        <v>129.99</v>
      </c>
      <c r="P5" s="18">
        <v>11699.1</v>
      </c>
    </row>
    <row r="6" spans="1:16" ht="25.5">
      <c r="A6" s="17" t="s">
        <v>15</v>
      </c>
      <c r="B6" s="17">
        <v>10</v>
      </c>
      <c r="C6" s="17" t="s">
        <v>18</v>
      </c>
      <c r="D6" s="17">
        <v>5</v>
      </c>
      <c r="E6" s="18">
        <v>572.70000000000005</v>
      </c>
      <c r="F6" s="18">
        <v>580</v>
      </c>
      <c r="G6" s="18">
        <v>582.4</v>
      </c>
      <c r="H6" s="18">
        <f>MIN(E6,F6,G6)</f>
        <v>572.70000000000005</v>
      </c>
      <c r="I6" s="5"/>
      <c r="J6" s="18"/>
      <c r="K6" s="18">
        <v>572.70000000000005</v>
      </c>
      <c r="L6" s="19">
        <f>K6/D6</f>
        <v>114.54</v>
      </c>
      <c r="M6" s="5"/>
      <c r="N6" s="17">
        <v>1.1000000000000001</v>
      </c>
      <c r="O6" s="19">
        <f>L6*N6</f>
        <v>125.99400000000001</v>
      </c>
      <c r="P6" s="18">
        <v>1259.9000000000001</v>
      </c>
    </row>
    <row r="7" spans="1:16">
      <c r="P7" s="20">
        <f>SUM(P5:P6)</f>
        <v>12959</v>
      </c>
    </row>
  </sheetData>
  <mergeCells count="8">
    <mergeCell ref="M1:P3"/>
    <mergeCell ref="E3:H3"/>
    <mergeCell ref="J3:J4"/>
    <mergeCell ref="A1:A4"/>
    <mergeCell ref="B1:B4"/>
    <mergeCell ref="C1:C4"/>
    <mergeCell ref="D1:D4"/>
    <mergeCell ref="E1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"/>
  <sheetViews>
    <sheetView tabSelected="1" topLeftCell="A3" zoomScaleNormal="100" workbookViewId="0">
      <selection activeCell="I14" sqref="I14"/>
    </sheetView>
  </sheetViews>
  <sheetFormatPr defaultRowHeight="15"/>
  <cols>
    <col min="1" max="1" width="3.28515625" customWidth="1"/>
    <col min="2" max="2" width="16.5703125" customWidth="1"/>
    <col min="3" max="3" width="17.140625" customWidth="1"/>
    <col min="4" max="4" width="13.5703125" customWidth="1"/>
    <col min="5" max="5" width="6.42578125" customWidth="1"/>
    <col min="6" max="6" width="6" customWidth="1"/>
    <col min="7" max="7" width="11.7109375" customWidth="1"/>
    <col min="8" max="8" width="19.28515625" customWidth="1"/>
    <col min="9" max="9" width="43.28515625" customWidth="1"/>
  </cols>
  <sheetData>
    <row r="1" spans="1:9" hidden="1"/>
    <row r="2" spans="1:9" hidden="1">
      <c r="G2" s="1"/>
    </row>
    <row r="3" spans="1:9" ht="67.5" customHeight="1">
      <c r="A3" s="3" t="s">
        <v>0</v>
      </c>
      <c r="B3" s="3" t="s">
        <v>1</v>
      </c>
      <c r="C3" s="3" t="s">
        <v>5</v>
      </c>
      <c r="D3" s="3" t="s">
        <v>6</v>
      </c>
      <c r="E3" s="3" t="s">
        <v>4</v>
      </c>
      <c r="F3" s="3" t="s">
        <v>7</v>
      </c>
      <c r="G3" s="3" t="s">
        <v>2</v>
      </c>
      <c r="H3" s="3" t="s">
        <v>3</v>
      </c>
      <c r="I3" s="2"/>
    </row>
    <row r="4" spans="1:9" ht="47.45" customHeight="1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4">
        <v>90</v>
      </c>
      <c r="G4" s="4" t="s">
        <v>12</v>
      </c>
      <c r="H4" s="4" t="s">
        <v>14</v>
      </c>
      <c r="I4" s="4" t="s">
        <v>13</v>
      </c>
    </row>
    <row r="5" spans="1:9" ht="82.5" customHeight="1">
      <c r="A5" s="4">
        <v>2</v>
      </c>
      <c r="B5" s="4" t="s">
        <v>15</v>
      </c>
      <c r="C5" s="4" t="s">
        <v>16</v>
      </c>
      <c r="D5" s="4" t="s">
        <v>17</v>
      </c>
      <c r="E5" s="4" t="s">
        <v>18</v>
      </c>
      <c r="F5" s="4">
        <v>10</v>
      </c>
      <c r="G5" s="4" t="s">
        <v>19</v>
      </c>
      <c r="H5" s="4" t="s">
        <v>21</v>
      </c>
      <c r="I5" s="4" t="s">
        <v>20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ТЗ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2026-05-22T12:53:01Z</dcterms:modified>
</cp:coreProperties>
</file>