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kaz\Desktop\БЕРЁЗКА 2026\26) сантехника\"/>
    </mc:Choice>
  </mc:AlternateContent>
  <bookViews>
    <workbookView xWindow="0" yWindow="0" windowWidth="16800" windowHeight="12015"/>
  </bookViews>
  <sheets>
    <sheet name=" Обоснование" sheetId="6" r:id="rId1"/>
    <sheet name="Лист1" sheetId="7" r:id="rId2"/>
  </sheets>
  <calcPr calcId="152511"/>
</workbook>
</file>

<file path=xl/calcChain.xml><?xml version="1.0" encoding="utf-8"?>
<calcChain xmlns="http://schemas.openxmlformats.org/spreadsheetml/2006/main">
  <c r="H16" i="6" l="1"/>
  <c r="J16" i="6" s="1"/>
  <c r="H17" i="6"/>
  <c r="I17" i="6" s="1"/>
  <c r="H18" i="6"/>
  <c r="J18" i="6" s="1"/>
  <c r="H19" i="6"/>
  <c r="I19" i="6" s="1"/>
  <c r="H20" i="6"/>
  <c r="I20" i="6" s="1"/>
  <c r="H21" i="6"/>
  <c r="J21" i="6" s="1"/>
  <c r="H22" i="6"/>
  <c r="I22" i="6" s="1"/>
  <c r="H23" i="6"/>
  <c r="J23" i="6" s="1"/>
  <c r="I21" i="6" l="1"/>
  <c r="J20" i="6"/>
  <c r="J17" i="6"/>
  <c r="I18" i="6"/>
  <c r="I16" i="6"/>
  <c r="J19" i="6"/>
  <c r="J22" i="6"/>
  <c r="I23" i="6"/>
  <c r="H15" i="6"/>
  <c r="J15" i="6" l="1"/>
  <c r="J24" i="6" s="1"/>
  <c r="I15" i="6"/>
</calcChain>
</file>

<file path=xl/sharedStrings.xml><?xml version="1.0" encoding="utf-8"?>
<sst xmlns="http://schemas.openxmlformats.org/spreadsheetml/2006/main" count="40" uniqueCount="32">
  <si>
    <t>Ед. изм.</t>
  </si>
  <si>
    <t>№ п/п</t>
  </si>
  <si>
    <t>Итого:</t>
  </si>
  <si>
    <t>Среднее арифметическое значение цены, руб.</t>
  </si>
  <si>
    <t>Коэффициент вариации, %</t>
  </si>
  <si>
    <t>НМЦК методом сопоставимых рыночных цен (анализа рынка) определяется по формуле:</t>
  </si>
  <si>
    <t>где:</t>
  </si>
  <si>
    <t>Начальная 
(максимальная) 
цена контракта, 
руб.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</si>
  <si>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</si>
  <si>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</si>
  <si>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Кол-во (объем)</t>
  </si>
  <si>
    <t xml:space="preserve">Предложение 1 </t>
  </si>
  <si>
    <t>Предложение 2</t>
  </si>
  <si>
    <t xml:space="preserve">Предложение 3 </t>
  </si>
  <si>
    <t>Функциональные, технические, качественные, эксплуатационные характеристики объекта закупки определены Техническим заданием.</t>
  </si>
  <si>
    <t>Наименование товара (работы, услуги)</t>
  </si>
  <si>
    <t>ФКУ «ГБ МСЭ по Томской области Минтруда России»</t>
  </si>
  <si>
    <t>Цена за единицу измерения (руб.)</t>
  </si>
  <si>
    <t>Начальная (максимальная) цена контракта (далее - НМЦК) определено методом сопоставимых рыночных цен (анализа рынка).</t>
  </si>
  <si>
    <t>ОБОСНОВАНИЕ НАЧАЛЬНОЙ (МАКСИМАЛЬНОЙ) ЦЕНЫ КОНТРАКТА</t>
  </si>
  <si>
    <r>
      <t>В целях применения метода сопоставимых рыночных цен (анализа рынка) использовалась общедоступная информация о рыночных ценах товаров</t>
    </r>
    <r>
      <rPr>
        <i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в соответствии с ч.18 ст.22 Федерального закона от 05.04.2013г. № 44-ФЗ. Коммерческие предложения имеются у заказчика. </t>
    </r>
  </si>
  <si>
    <t>штука</t>
  </si>
  <si>
    <t>Вентиль (клапан) пожарный</t>
  </si>
  <si>
    <t>Гайка муфтовая</t>
  </si>
  <si>
    <t>Герметик санитарный</t>
  </si>
  <si>
    <t>Монтажный клей герметик</t>
  </si>
  <si>
    <t>Герметик паста</t>
  </si>
  <si>
    <t>Кольцо уплотнительное</t>
  </si>
  <si>
    <t>Прокладка для бачка унитаза</t>
  </si>
  <si>
    <t>Прокладка для бачка унитаза фигурная</t>
  </si>
  <si>
    <t>Шланг поливочный</t>
  </si>
  <si>
    <t>Поставка санитарно-технических материалов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</si>
</sst>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rgb="FF000000"/>
      <name val="PT Astra Serif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>
      <alignment horizontal="left" vertical="center"/>
    </xf>
    <xf numFmtId="0" fontId="2" fillId="0" borderId="0">
      <alignment horizontal="center" vertical="center"/>
    </xf>
    <xf numFmtId="0" fontId="7" fillId="0" borderId="0"/>
  </cellStyleXfs>
  <cellXfs count="32">
    <xf numFmtId="0" fontId="0" fillId="0" borderId="0" xfId="0"/>
    <xf numFmtId="0" fontId="5" fillId="0" borderId="0" xfId="0" applyFont="1" applyBorder="1" applyAlignment="1">
      <alignment vertical="center" wrapText="1"/>
    </xf>
    <xf numFmtId="0" fontId="3" fillId="0" borderId="0" xfId="1" applyFont="1"/>
    <xf numFmtId="0" fontId="3" fillId="0" borderId="0" xfId="1" applyFont="1" applyBorder="1"/>
    <xf numFmtId="0" fontId="3" fillId="0" borderId="0" xfId="1" applyFont="1" applyBorder="1" applyAlignment="1">
      <alignment horizontal="center"/>
    </xf>
    <xf numFmtId="0" fontId="5" fillId="0" borderId="0" xfId="1" applyFont="1" applyBorder="1"/>
    <xf numFmtId="0" fontId="5" fillId="0" borderId="0" xfId="1" applyFont="1"/>
    <xf numFmtId="0" fontId="8" fillId="0" borderId="0" xfId="1" applyFont="1" applyBorder="1"/>
    <xf numFmtId="0" fontId="8" fillId="0" borderId="0" xfId="1" applyFont="1"/>
    <xf numFmtId="0" fontId="8" fillId="0" borderId="0" xfId="1" applyFont="1" applyFill="1" applyBorder="1"/>
    <xf numFmtId="0" fontId="8" fillId="0" borderId="0" xfId="1" applyFont="1" applyFill="1"/>
    <xf numFmtId="0" fontId="5" fillId="0" borderId="0" xfId="1" applyFont="1" applyBorder="1" applyAlignment="1"/>
    <xf numFmtId="4" fontId="5" fillId="0" borderId="0" xfId="1" applyNumberFormat="1" applyFont="1" applyBorder="1" applyAlignment="1">
      <alignment horizontal="center"/>
    </xf>
    <xf numFmtId="0" fontId="8" fillId="0" borderId="3" xfId="1" applyFont="1" applyBorder="1" applyAlignment="1">
      <alignment horizontal="right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164" fontId="10" fillId="0" borderId="1" xfId="1" applyNumberFormat="1" applyFont="1" applyBorder="1" applyAlignment="1">
      <alignment horizontal="center" vertical="center"/>
    </xf>
    <xf numFmtId="4" fontId="10" fillId="0" borderId="1" xfId="1" applyNumberFormat="1" applyFont="1" applyBorder="1" applyAlignment="1">
      <alignment horizontal="center" vertical="center"/>
    </xf>
    <xf numFmtId="4" fontId="10" fillId="0" borderId="1" xfId="1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1" applyFont="1" applyBorder="1" applyAlignment="1">
      <alignment horizontal="center"/>
    </xf>
    <xf numFmtId="0" fontId="8" fillId="0" borderId="3" xfId="1" applyFont="1" applyFill="1" applyBorder="1"/>
    <xf numFmtId="0" fontId="8" fillId="0" borderId="4" xfId="1" applyFont="1" applyBorder="1" applyAlignment="1">
      <alignment horizontal="right"/>
    </xf>
    <xf numFmtId="4" fontId="8" fillId="0" borderId="5" xfId="1" applyNumberFormat="1" applyFont="1" applyBorder="1" applyAlignment="1">
      <alignment horizontal="center"/>
    </xf>
  </cellXfs>
  <cellStyles count="5">
    <cellStyle name="Excel Built-in Normal" xfId="1"/>
    <cellStyle name="S10" xfId="2"/>
    <cellStyle name="S9" xfId="3"/>
    <cellStyle name="Обычный" xfId="0" builtinId="0"/>
    <cellStyle name="Обычный 2" xf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28575</xdr:rowOff>
    </xdr:from>
    <xdr:to>
      <xdr:col>4</xdr:col>
      <xdr:colOff>581025</xdr:colOff>
      <xdr:row>8</xdr:row>
      <xdr:rowOff>428625</xdr:rowOff>
    </xdr:to>
    <xdr:pic>
      <xdr:nvPicPr>
        <xdr:cNvPr id="1025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8925" y="2314575"/>
          <a:ext cx="14287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9</xdr:row>
      <xdr:rowOff>38100</xdr:rowOff>
    </xdr:from>
    <xdr:to>
      <xdr:col>1</xdr:col>
      <xdr:colOff>714375</xdr:colOff>
      <xdr:row>9</xdr:row>
      <xdr:rowOff>266700</xdr:rowOff>
    </xdr:to>
    <xdr:pic>
      <xdr:nvPicPr>
        <xdr:cNvPr id="1026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27241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10</xdr:row>
      <xdr:rowOff>638175</xdr:rowOff>
    </xdr:from>
    <xdr:to>
      <xdr:col>1</xdr:col>
      <xdr:colOff>190500</xdr:colOff>
      <xdr:row>10</xdr:row>
      <xdr:rowOff>866775</xdr:rowOff>
    </xdr:to>
    <xdr:pic>
      <xdr:nvPicPr>
        <xdr:cNvPr id="1027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4800" y="36576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workbookViewId="0">
      <selection activeCell="G10" sqref="G10"/>
    </sheetView>
  </sheetViews>
  <sheetFormatPr defaultColWidth="9.28515625" defaultRowHeight="12"/>
  <cols>
    <col min="1" max="1" width="4.140625" style="2" customWidth="1"/>
    <col min="2" max="2" width="42.7109375" style="2" customWidth="1"/>
    <col min="3" max="3" width="8.42578125" style="2" customWidth="1"/>
    <col min="4" max="4" width="9.140625" style="2" customWidth="1"/>
    <col min="5" max="5" width="16.85546875" style="2" customWidth="1"/>
    <col min="6" max="6" width="16.28515625" style="2" customWidth="1"/>
    <col min="7" max="7" width="17.140625" style="2" customWidth="1"/>
    <col min="8" max="8" width="16.5703125" style="2" customWidth="1"/>
    <col min="9" max="9" width="18" style="2" customWidth="1"/>
    <col min="10" max="10" width="14.5703125" style="2" customWidth="1"/>
    <col min="11" max="11" width="12.42578125" style="2" customWidth="1"/>
    <col min="12" max="16384" width="9.28515625" style="2"/>
  </cols>
  <sheetData>
    <row r="1" spans="1:12" ht="18" customHeight="1">
      <c r="A1" s="23" t="s">
        <v>19</v>
      </c>
      <c r="B1" s="23"/>
      <c r="C1" s="23"/>
      <c r="D1" s="23"/>
      <c r="E1" s="23"/>
      <c r="F1" s="23"/>
      <c r="G1" s="23"/>
      <c r="H1" s="23"/>
      <c r="I1" s="23"/>
      <c r="J1" s="23"/>
      <c r="K1" s="3"/>
      <c r="L1" s="3"/>
    </row>
    <row r="2" spans="1:12" ht="16.5" customHeight="1">
      <c r="A2" s="26" t="s">
        <v>31</v>
      </c>
      <c r="B2" s="27"/>
      <c r="C2" s="27"/>
      <c r="D2" s="27"/>
      <c r="E2" s="27"/>
      <c r="F2" s="27"/>
      <c r="G2" s="27"/>
      <c r="H2" s="27"/>
      <c r="I2" s="27"/>
      <c r="J2" s="27"/>
      <c r="K2" s="3"/>
      <c r="L2" s="3"/>
    </row>
    <row r="3" spans="1:12" ht="19.5" customHeight="1">
      <c r="A3" s="23" t="s">
        <v>16</v>
      </c>
      <c r="B3" s="23"/>
      <c r="C3" s="23"/>
      <c r="D3" s="23"/>
      <c r="E3" s="23"/>
      <c r="F3" s="23"/>
      <c r="G3" s="23"/>
      <c r="H3" s="23"/>
      <c r="I3" s="23"/>
      <c r="J3" s="23"/>
      <c r="K3" s="3"/>
      <c r="L3" s="3"/>
    </row>
    <row r="4" spans="1: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15">
      <c r="A5" s="24" t="s">
        <v>14</v>
      </c>
      <c r="B5" s="24"/>
      <c r="C5" s="24"/>
      <c r="D5" s="24"/>
      <c r="E5" s="24"/>
      <c r="F5" s="24"/>
      <c r="G5" s="24"/>
      <c r="H5" s="24"/>
      <c r="I5" s="24"/>
      <c r="J5" s="24"/>
      <c r="K5" s="3"/>
      <c r="L5" s="3"/>
    </row>
    <row r="6" spans="1:12" ht="21" customHeight="1">
      <c r="A6" s="24" t="s">
        <v>18</v>
      </c>
      <c r="B6" s="24"/>
      <c r="C6" s="24"/>
      <c r="D6" s="24"/>
      <c r="E6" s="24"/>
      <c r="F6" s="24"/>
      <c r="G6" s="24"/>
      <c r="H6" s="24"/>
      <c r="I6" s="24"/>
      <c r="J6" s="24"/>
      <c r="K6" s="3"/>
      <c r="L6" s="3"/>
    </row>
    <row r="7" spans="1:12" ht="48.75" customHeight="1">
      <c r="A7" s="24" t="s">
        <v>20</v>
      </c>
      <c r="B7" s="24"/>
      <c r="C7" s="24"/>
      <c r="D7" s="24"/>
      <c r="E7" s="24"/>
      <c r="F7" s="24"/>
      <c r="G7" s="24"/>
      <c r="H7" s="24"/>
      <c r="I7" s="24"/>
      <c r="J7" s="24"/>
      <c r="K7" s="3"/>
      <c r="L7" s="3"/>
    </row>
    <row r="8" spans="1:12" ht="15">
      <c r="A8" s="24" t="s">
        <v>5</v>
      </c>
      <c r="B8" s="24"/>
      <c r="C8" s="24"/>
      <c r="D8" s="24"/>
      <c r="E8" s="24"/>
      <c r="F8" s="24"/>
      <c r="G8" s="24"/>
      <c r="H8" s="24"/>
      <c r="I8" s="24"/>
      <c r="J8" s="24"/>
      <c r="K8" s="3"/>
      <c r="L8" s="3"/>
    </row>
    <row r="9" spans="1:12" ht="31.5" customHeight="1">
      <c r="A9" s="28"/>
      <c r="B9" s="28"/>
      <c r="C9" s="28"/>
      <c r="D9" s="28"/>
      <c r="E9" s="28"/>
      <c r="F9" s="28"/>
      <c r="G9" s="28"/>
      <c r="H9" s="28"/>
      <c r="I9" s="28"/>
      <c r="J9" s="28"/>
      <c r="K9" s="3"/>
      <c r="L9" s="3"/>
    </row>
    <row r="10" spans="1:12" ht="21" customHeight="1">
      <c r="A10" s="1" t="s">
        <v>6</v>
      </c>
      <c r="B10" s="21" t="s">
        <v>8</v>
      </c>
      <c r="C10" s="21"/>
      <c r="D10" s="21"/>
      <c r="E10" s="21"/>
      <c r="F10" s="21"/>
      <c r="G10" s="1"/>
      <c r="H10" s="1"/>
      <c r="I10" s="1"/>
      <c r="J10" s="1"/>
      <c r="K10" s="3"/>
      <c r="L10" s="3"/>
    </row>
    <row r="11" spans="1:12" ht="81.75" customHeight="1">
      <c r="A11" s="4"/>
      <c r="B11" s="24" t="s">
        <v>9</v>
      </c>
      <c r="C11" s="24"/>
      <c r="D11" s="24"/>
      <c r="E11" s="24"/>
      <c r="F11" s="24"/>
      <c r="G11" s="24"/>
      <c r="H11" s="24"/>
      <c r="I11" s="24"/>
      <c r="J11" s="24"/>
      <c r="K11" s="3"/>
      <c r="L11" s="3"/>
    </row>
    <row r="12" spans="1:12" ht="7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3"/>
      <c r="L12" s="3"/>
    </row>
    <row r="13" spans="1:12" s="6" customFormat="1" ht="27.75" customHeight="1">
      <c r="A13" s="22" t="s">
        <v>1</v>
      </c>
      <c r="B13" s="22" t="s">
        <v>15</v>
      </c>
      <c r="C13" s="22" t="s">
        <v>0</v>
      </c>
      <c r="D13" s="22" t="s">
        <v>10</v>
      </c>
      <c r="E13" s="22" t="s">
        <v>17</v>
      </c>
      <c r="F13" s="22"/>
      <c r="G13" s="22"/>
      <c r="H13" s="22" t="s">
        <v>3</v>
      </c>
      <c r="I13" s="22" t="s">
        <v>4</v>
      </c>
      <c r="J13" s="22" t="s">
        <v>7</v>
      </c>
      <c r="K13" s="5"/>
      <c r="L13" s="5"/>
    </row>
    <row r="14" spans="1:12" s="8" customFormat="1" ht="24.75" customHeight="1">
      <c r="A14" s="25"/>
      <c r="B14" s="25"/>
      <c r="C14" s="25"/>
      <c r="D14" s="25"/>
      <c r="E14" s="20" t="s">
        <v>11</v>
      </c>
      <c r="F14" s="20" t="s">
        <v>12</v>
      </c>
      <c r="G14" s="20" t="s">
        <v>13</v>
      </c>
      <c r="H14" s="25"/>
      <c r="I14" s="25"/>
      <c r="J14" s="25"/>
      <c r="K14" s="7"/>
      <c r="L14" s="7"/>
    </row>
    <row r="15" spans="1:12" s="10" customFormat="1" ht="18.75" customHeight="1">
      <c r="A15" s="19">
        <v>1</v>
      </c>
      <c r="B15" s="14" t="s">
        <v>22</v>
      </c>
      <c r="C15" s="19" t="s">
        <v>21</v>
      </c>
      <c r="D15" s="15">
        <v>10</v>
      </c>
      <c r="E15" s="16">
        <v>4242.2</v>
      </c>
      <c r="F15" s="16">
        <v>4096.29</v>
      </c>
      <c r="G15" s="16">
        <v>3899</v>
      </c>
      <c r="H15" s="17">
        <f>ROUND(SUM(E15,F15,G15)/3,2)</f>
        <v>4079.16</v>
      </c>
      <c r="I15" s="17">
        <f>SQRT(VARA(E15,F15,G15))/H15*100</f>
        <v>4.222433286870424</v>
      </c>
      <c r="J15" s="18">
        <f>D15*H15</f>
        <v>40791.599999999999</v>
      </c>
      <c r="K15" s="9"/>
      <c r="L15" s="9"/>
    </row>
    <row r="16" spans="1:12" s="10" customFormat="1" ht="20.25" customHeight="1">
      <c r="A16" s="19">
        <v>2</v>
      </c>
      <c r="B16" s="14" t="s">
        <v>23</v>
      </c>
      <c r="C16" s="19" t="s">
        <v>21</v>
      </c>
      <c r="D16" s="15">
        <v>10</v>
      </c>
      <c r="E16" s="16">
        <v>331.22</v>
      </c>
      <c r="F16" s="16">
        <v>318.86</v>
      </c>
      <c r="G16" s="16">
        <v>303.5</v>
      </c>
      <c r="H16" s="17">
        <f t="shared" ref="H16:H23" si="0">ROUND(SUM(E16,F16,G16)/3,2)</f>
        <v>317.86</v>
      </c>
      <c r="I16" s="17">
        <f t="shared" ref="I16:I23" si="1">SQRT(VARA(E16,F16,G16))/H16*100</f>
        <v>4.3689139621333011</v>
      </c>
      <c r="J16" s="18">
        <f t="shared" ref="J16:J23" si="2">D16*H16</f>
        <v>3178.6000000000004</v>
      </c>
      <c r="K16" s="9"/>
      <c r="L16" s="9"/>
    </row>
    <row r="17" spans="1:12" s="10" customFormat="1" ht="19.5" customHeight="1">
      <c r="A17" s="19">
        <v>3</v>
      </c>
      <c r="B17" s="14" t="s">
        <v>24</v>
      </c>
      <c r="C17" s="19" t="s">
        <v>21</v>
      </c>
      <c r="D17" s="15">
        <v>12</v>
      </c>
      <c r="E17" s="16">
        <v>336.33</v>
      </c>
      <c r="F17" s="16">
        <v>429.51</v>
      </c>
      <c r="G17" s="16">
        <v>417</v>
      </c>
      <c r="H17" s="17">
        <f t="shared" si="0"/>
        <v>394.28</v>
      </c>
      <c r="I17" s="17">
        <f t="shared" si="1"/>
        <v>12.827043942209263</v>
      </c>
      <c r="J17" s="18">
        <f t="shared" si="2"/>
        <v>4731.3599999999997</v>
      </c>
      <c r="K17" s="9"/>
      <c r="L17" s="9"/>
    </row>
    <row r="18" spans="1:12" s="10" customFormat="1" ht="21.75" customHeight="1">
      <c r="A18" s="19">
        <v>4</v>
      </c>
      <c r="B18" s="14" t="s">
        <v>25</v>
      </c>
      <c r="C18" s="19" t="s">
        <v>21</v>
      </c>
      <c r="D18" s="15">
        <v>12</v>
      </c>
      <c r="E18" s="16">
        <v>592.25</v>
      </c>
      <c r="F18" s="16">
        <v>597.4</v>
      </c>
      <c r="G18" s="16">
        <v>580</v>
      </c>
      <c r="H18" s="17">
        <f t="shared" si="0"/>
        <v>589.88</v>
      </c>
      <c r="I18" s="17">
        <f t="shared" si="1"/>
        <v>1.5152517841784068</v>
      </c>
      <c r="J18" s="18">
        <f t="shared" si="2"/>
        <v>7078.5599999999995</v>
      </c>
      <c r="K18" s="9"/>
      <c r="L18" s="9"/>
    </row>
    <row r="19" spans="1:12" s="10" customFormat="1" ht="22.5" customHeight="1">
      <c r="A19" s="19">
        <v>5</v>
      </c>
      <c r="B19" s="14" t="s">
        <v>26</v>
      </c>
      <c r="C19" s="19" t="s">
        <v>21</v>
      </c>
      <c r="D19" s="15">
        <v>5</v>
      </c>
      <c r="E19" s="16">
        <v>114.28</v>
      </c>
      <c r="F19" s="16">
        <v>138.02000000000001</v>
      </c>
      <c r="G19" s="16">
        <v>134</v>
      </c>
      <c r="H19" s="17">
        <f t="shared" si="0"/>
        <v>128.77000000000001</v>
      </c>
      <c r="I19" s="17">
        <f t="shared" si="1"/>
        <v>9.8670613820951019</v>
      </c>
      <c r="J19" s="18">
        <f t="shared" si="2"/>
        <v>643.85</v>
      </c>
      <c r="K19" s="9"/>
      <c r="L19" s="9"/>
    </row>
    <row r="20" spans="1:12" s="10" customFormat="1" ht="20.25" customHeight="1">
      <c r="A20" s="19">
        <v>6</v>
      </c>
      <c r="B20" s="14" t="s">
        <v>27</v>
      </c>
      <c r="C20" s="19" t="s">
        <v>21</v>
      </c>
      <c r="D20" s="15">
        <v>40</v>
      </c>
      <c r="E20" s="16">
        <v>7.19</v>
      </c>
      <c r="F20" s="16">
        <v>10.82</v>
      </c>
      <c r="G20" s="16">
        <v>10.5</v>
      </c>
      <c r="H20" s="17">
        <f t="shared" si="0"/>
        <v>9.5</v>
      </c>
      <c r="I20" s="17">
        <f t="shared" si="1"/>
        <v>21.155625260146234</v>
      </c>
      <c r="J20" s="18">
        <f t="shared" si="2"/>
        <v>380</v>
      </c>
      <c r="K20" s="9"/>
      <c r="L20" s="9"/>
    </row>
    <row r="21" spans="1:12" s="10" customFormat="1" ht="21.75" customHeight="1">
      <c r="A21" s="19">
        <v>7</v>
      </c>
      <c r="B21" s="14" t="s">
        <v>28</v>
      </c>
      <c r="C21" s="19" t="s">
        <v>21</v>
      </c>
      <c r="D21" s="15">
        <v>10</v>
      </c>
      <c r="E21" s="16">
        <v>99.34</v>
      </c>
      <c r="F21" s="16">
        <v>128.75</v>
      </c>
      <c r="G21" s="16">
        <v>125</v>
      </c>
      <c r="H21" s="17">
        <f t="shared" si="0"/>
        <v>117.7</v>
      </c>
      <c r="I21" s="17">
        <f t="shared" si="1"/>
        <v>13.600280815224194</v>
      </c>
      <c r="J21" s="18">
        <f t="shared" si="2"/>
        <v>1177</v>
      </c>
      <c r="K21" s="9"/>
      <c r="L21" s="9"/>
    </row>
    <row r="22" spans="1:12" s="10" customFormat="1" ht="18.75" customHeight="1">
      <c r="A22" s="19">
        <v>8</v>
      </c>
      <c r="B22" s="14" t="s">
        <v>29</v>
      </c>
      <c r="C22" s="19" t="s">
        <v>21</v>
      </c>
      <c r="D22" s="15">
        <v>10</v>
      </c>
      <c r="E22" s="16">
        <v>99.34</v>
      </c>
      <c r="F22" s="16">
        <v>135.96</v>
      </c>
      <c r="G22" s="16">
        <v>132</v>
      </c>
      <c r="H22" s="17">
        <f t="shared" si="0"/>
        <v>122.43</v>
      </c>
      <c r="I22" s="17">
        <f t="shared" si="1"/>
        <v>16.415247242946563</v>
      </c>
      <c r="J22" s="18">
        <f t="shared" si="2"/>
        <v>1224.3000000000002</v>
      </c>
      <c r="K22" s="9"/>
      <c r="L22" s="9"/>
    </row>
    <row r="23" spans="1:12" s="10" customFormat="1" ht="18" customHeight="1">
      <c r="A23" s="19">
        <v>9</v>
      </c>
      <c r="B23" s="14" t="s">
        <v>30</v>
      </c>
      <c r="C23" s="19" t="s">
        <v>21</v>
      </c>
      <c r="D23" s="15">
        <v>2</v>
      </c>
      <c r="E23" s="16">
        <v>3561.01</v>
      </c>
      <c r="F23" s="16">
        <v>3318.85</v>
      </c>
      <c r="G23" s="16">
        <v>3159</v>
      </c>
      <c r="H23" s="17">
        <f t="shared" si="0"/>
        <v>3346.29</v>
      </c>
      <c r="I23" s="17">
        <f t="shared" si="1"/>
        <v>6.0486244719448825</v>
      </c>
      <c r="J23" s="18">
        <f t="shared" si="2"/>
        <v>6692.58</v>
      </c>
      <c r="K23" s="9"/>
      <c r="L23" s="9"/>
    </row>
    <row r="24" spans="1:12" s="10" customFormat="1" ht="16.5" customHeight="1">
      <c r="A24" s="29"/>
      <c r="B24" s="13"/>
      <c r="C24" s="13"/>
      <c r="D24" s="13"/>
      <c r="E24" s="13"/>
      <c r="F24" s="13"/>
      <c r="G24" s="13"/>
      <c r="H24" s="13"/>
      <c r="I24" s="30" t="s">
        <v>2</v>
      </c>
      <c r="J24" s="31">
        <f>SUM(J15:J23)</f>
        <v>65897.849999999991</v>
      </c>
      <c r="K24" s="9"/>
      <c r="L24" s="9"/>
    </row>
    <row r="25" spans="1:12" s="6" customFormat="1" ht="15">
      <c r="I25" s="11"/>
      <c r="J25" s="12"/>
      <c r="K25" s="5"/>
      <c r="L25" s="5"/>
    </row>
  </sheetData>
  <sheetProtection selectLockedCells="1" selectUnlockedCells="1"/>
  <mergeCells count="18">
    <mergeCell ref="A8:J8"/>
    <mergeCell ref="A9:J9"/>
    <mergeCell ref="B10:F10"/>
    <mergeCell ref="C13:C14"/>
    <mergeCell ref="D13:D14"/>
    <mergeCell ref="E13:G13"/>
    <mergeCell ref="A1:J1"/>
    <mergeCell ref="A3:J3"/>
    <mergeCell ref="A5:J5"/>
    <mergeCell ref="I13:I14"/>
    <mergeCell ref="B13:B14"/>
    <mergeCell ref="H13:H14"/>
    <mergeCell ref="J13:J14"/>
    <mergeCell ref="A13:A14"/>
    <mergeCell ref="A2:J2"/>
    <mergeCell ref="B11:J11"/>
    <mergeCell ref="A6:J6"/>
    <mergeCell ref="A7:J7"/>
  </mergeCells>
  <phoneticPr fontId="4" type="noConversion"/>
  <pageMargins left="0.25" right="0.25" top="0.75" bottom="0.75" header="0.3" footer="0.3"/>
  <pageSetup paperSize="9" scale="88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Обоснование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А. Кононова</dc:creator>
  <cp:lastModifiedBy>zakaz</cp:lastModifiedBy>
  <cp:lastPrinted>2026-07-21T05:13:34Z</cp:lastPrinted>
  <dcterms:created xsi:type="dcterms:W3CDTF">2013-01-30T02:33:10Z</dcterms:created>
  <dcterms:modified xsi:type="dcterms:W3CDTF">2026-07-21T07:15:09Z</dcterms:modified>
</cp:coreProperties>
</file>