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9440" windowHeight="9510"/>
  </bookViews>
  <sheets>
    <sheet name="расчет и анализ" sheetId="3" r:id="rId1"/>
    <sheet name="Лист1" sheetId="2" r:id="rId2"/>
  </sheets>
  <definedNames>
    <definedName name="_xlnm.Print_Area" localSheetId="0">'расчет и анализ'!$B$1:$O$38</definedName>
  </definedNames>
  <calcPr calcId="145621" refMode="R1C1"/>
</workbook>
</file>

<file path=xl/calcChain.xml><?xml version="1.0" encoding="utf-8"?>
<calcChain xmlns="http://schemas.openxmlformats.org/spreadsheetml/2006/main">
  <c r="L23" i="3" l="1"/>
  <c r="M23" i="3" s="1"/>
  <c r="L24" i="3"/>
  <c r="M24" i="3" s="1"/>
  <c r="L25" i="3"/>
  <c r="M25" i="3" s="1"/>
  <c r="L26" i="3"/>
  <c r="M26" i="3" s="1"/>
  <c r="L27" i="3"/>
  <c r="M27" i="3" s="1"/>
  <c r="L28" i="3"/>
  <c r="M28" i="3" s="1"/>
  <c r="L29" i="3"/>
  <c r="M29" i="3" s="1"/>
  <c r="L30" i="3"/>
  <c r="M30" i="3" s="1"/>
  <c r="L31" i="3"/>
  <c r="M31" i="3" s="1"/>
  <c r="L32" i="3"/>
  <c r="M32" i="3" s="1"/>
  <c r="I23" i="3"/>
  <c r="J23" i="3" s="1"/>
  <c r="K23" i="3" s="1"/>
  <c r="I24" i="3"/>
  <c r="J24" i="3" s="1"/>
  <c r="K24" i="3" s="1"/>
  <c r="I25" i="3"/>
  <c r="J25" i="3" s="1"/>
  <c r="K25" i="3" s="1"/>
  <c r="I26" i="3"/>
  <c r="J26" i="3" s="1"/>
  <c r="K26" i="3" s="1"/>
  <c r="I27" i="3"/>
  <c r="J27" i="3" s="1"/>
  <c r="K27" i="3" s="1"/>
  <c r="I28" i="3"/>
  <c r="J28" i="3" s="1"/>
  <c r="K28" i="3" s="1"/>
  <c r="I29" i="3"/>
  <c r="J29" i="3" s="1"/>
  <c r="K29" i="3" s="1"/>
  <c r="I30" i="3"/>
  <c r="J30" i="3" s="1"/>
  <c r="K30" i="3" s="1"/>
  <c r="I31" i="3"/>
  <c r="J31" i="3" s="1"/>
  <c r="K31" i="3" s="1"/>
  <c r="I32" i="3"/>
  <c r="J32" i="3" s="1"/>
  <c r="K32" i="3" s="1"/>
  <c r="H34" i="3"/>
  <c r="G34" i="3"/>
  <c r="F34" i="3"/>
  <c r="I34" i="3" l="1"/>
  <c r="J34" i="3" s="1"/>
  <c r="K34" i="3" s="1"/>
  <c r="L34" i="3"/>
  <c r="M34" i="3" s="1"/>
  <c r="I22" i="3"/>
  <c r="L22" i="3" l="1"/>
  <c r="M22" i="3" s="1"/>
  <c r="J22" i="3"/>
  <c r="K22" i="3" s="1"/>
  <c r="K37" i="3" l="1"/>
</calcChain>
</file>

<file path=xl/sharedStrings.xml><?xml version="1.0" encoding="utf-8"?>
<sst xmlns="http://schemas.openxmlformats.org/spreadsheetml/2006/main" count="36" uniqueCount="33">
  <si>
    <t>Среднее квадратичное отклонение</t>
  </si>
  <si>
    <t xml:space="preserve">Средняя арифметическая цена за единицу     &lt;ц&gt; </t>
  </si>
  <si>
    <t>Оценка однородности совокупности значений выявленных цен, используемых в расчете Н(М)ЦК, ЦКЕП</t>
  </si>
  <si>
    <t>Коммерческие предложения (руб./ед.изм.)</t>
  </si>
  <si>
    <t>Кол-во</t>
  </si>
  <si>
    <t>№</t>
  </si>
  <si>
    <t>Наименование предмета закупок:</t>
  </si>
  <si>
    <t>Способ закупки:</t>
  </si>
  <si>
    <t xml:space="preserve">Наименование </t>
  </si>
  <si>
    <t>8 (5+6+7/3)</t>
  </si>
  <si>
    <t>Цена за единицу  изм. (с НДС 20%), руб.</t>
  </si>
  <si>
    <t>ВСЕГО:</t>
  </si>
  <si>
    <t>Общая сумма (с НДС 20%), руб.</t>
  </si>
  <si>
    <t>Метод формирования начальной (максимальной) цены:</t>
  </si>
  <si>
    <t>Ед. изм в соответствии с ОКЕИ</t>
  </si>
  <si>
    <t>коэффициент вариации цен V (%)                    (не должен превышать 33%)</t>
  </si>
  <si>
    <t>выполнение работ по ремонту столово-кухонного оборудования</t>
  </si>
  <si>
    <t>Метод сопоставимых рыночных цен (анализ рынка)</t>
  </si>
  <si>
    <t>усл.ед.</t>
  </si>
  <si>
    <t xml:space="preserve">Для установления НМЦК  использовались коммерческие предложения с единичными расценками, представленные поставщиками (подрядчиками, исполнителями).
</t>
  </si>
  <si>
    <t>В связи с тем, что коэффициент вариации не превышает 33%, указанные значения считаются однородными и принимаются для расчета обоснования начальной (максимальной) цены контракта.</t>
  </si>
  <si>
    <t xml:space="preserve">Обоснование расчета начальной максимальной цены контракта (НМЦК) по 44-ФЗ </t>
  </si>
  <si>
    <t>Закупка у единственного поставщика (по п.4 ч. 1 ст. 93 № 44-ФЗ)единого агрегатора торговли (ЕАТ https://agregatoreat.ru/)</t>
  </si>
  <si>
    <t>НМЦК = коммерческое предложение с наименьшей ценой</t>
  </si>
  <si>
    <t xml:space="preserve"> Вх. № 17 от 21.05.2026</t>
  </si>
  <si>
    <t xml:space="preserve"> Вх. № 18 от 21.05.2026</t>
  </si>
  <si>
    <t xml:space="preserve"> Вх. № 19 от 21.05.2026</t>
  </si>
  <si>
    <t xml:space="preserve"> Замена дозатора ополаскивателя.</t>
  </si>
  <si>
    <t xml:space="preserve">Замена термостата. </t>
  </si>
  <si>
    <t xml:space="preserve"> Контрольно-регулировочные работы купола</t>
  </si>
  <si>
    <t>За начальную (максимальную) цену контракта принято предложение с наименьшей ценой, равной</t>
  </si>
  <si>
    <r>
      <t xml:space="preserve">Таблица расчета начальной (максимальной) цены контракта.         </t>
    </r>
    <r>
      <rPr>
        <sz val="10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Применение метода определения НМЦК определена и обоснована в соответствии  с Методическими рекомендациями, утвержденными приказом 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
</t>
    </r>
  </si>
  <si>
    <t>Ремонт ПММ Fagor FI-80 (Акт №#Т9639599 от 21 мая 2026 г.; местонахождение ул. Оптиков, д.54, отделение ЧЛХ Лор, Неврология  и урология):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</si>
</sst>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1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FFFFCC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9" fillId="0" borderId="0"/>
    <xf numFmtId="0" fontId="1" fillId="4" borderId="6" applyNumberFormat="0" applyFont="0" applyAlignment="0" applyProtection="0"/>
  </cellStyleXfs>
  <cellXfs count="65">
    <xf numFmtId="0" fontId="0" fillId="0" borderId="0" xfId="0"/>
    <xf numFmtId="2" fontId="3" fillId="0" borderId="0" xfId="0" applyNumberFormat="1" applyFont="1"/>
    <xf numFmtId="0" fontId="18" fillId="0" borderId="0" xfId="2" applyFill="1"/>
    <xf numFmtId="0" fontId="4" fillId="0" borderId="0" xfId="0" applyFont="1"/>
    <xf numFmtId="0" fontId="0" fillId="0" borderId="0" xfId="0" applyFill="1"/>
    <xf numFmtId="164" fontId="0" fillId="0" borderId="0" xfId="0" applyNumberFormat="1"/>
    <xf numFmtId="0" fontId="5" fillId="0" borderId="0" xfId="0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0" fillId="0" borderId="0" xfId="0" applyProtection="1">
      <protection locked="0"/>
    </xf>
    <xf numFmtId="2" fontId="3" fillId="0" borderId="0" xfId="0" applyNumberFormat="1" applyFont="1" applyProtection="1">
      <protection locked="0"/>
    </xf>
    <xf numFmtId="0" fontId="0" fillId="0" borderId="0" xfId="2" applyFont="1" applyFill="1" applyProtection="1"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8" fillId="0" borderId="0" xfId="0" applyFont="1" applyAlignment="1" applyProtection="1">
      <alignment horizontal="center" wrapText="1"/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8" fillId="0" borderId="0" xfId="0" applyFont="1" applyBorder="1" applyAlignment="1" applyProtection="1">
      <alignment horizontal="center" wrapText="1"/>
      <protection locked="0"/>
    </xf>
    <xf numFmtId="0" fontId="0" fillId="0" borderId="0" xfId="0" applyAlignment="1" applyProtection="1">
      <protection locked="0"/>
    </xf>
    <xf numFmtId="2" fontId="11" fillId="0" borderId="1" xfId="2" applyNumberFormat="1" applyFont="1" applyFill="1" applyBorder="1" applyAlignment="1" applyProtection="1">
      <alignment horizontal="center" vertical="top" wrapText="1"/>
      <protection locked="0"/>
    </xf>
    <xf numFmtId="0" fontId="10" fillId="0" borderId="1" xfId="2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Protection="1"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Protection="1"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4" fontId="5" fillId="0" borderId="1" xfId="0" applyNumberFormat="1" applyFont="1" applyFill="1" applyBorder="1" applyProtection="1">
      <protection locked="0"/>
    </xf>
    <xf numFmtId="4" fontId="15" fillId="0" borderId="1" xfId="4" applyNumberFormat="1" applyFont="1" applyFill="1" applyBorder="1" applyAlignment="1" applyProtection="1">
      <alignment horizontal="center" vertical="center" wrapText="1"/>
      <protection locked="0"/>
    </xf>
    <xf numFmtId="4" fontId="15" fillId="0" borderId="1" xfId="4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5" fillId="0" borderId="2" xfId="0" applyFont="1" applyBorder="1" applyAlignment="1" applyProtection="1">
      <alignment horizontal="left" wrapText="1"/>
      <protection locked="0"/>
    </xf>
    <xf numFmtId="4" fontId="14" fillId="0" borderId="0" xfId="0" applyNumberFormat="1" applyFont="1" applyAlignment="1" applyProtection="1">
      <alignment horizontal="left" vertical="top"/>
      <protection locked="0"/>
    </xf>
    <xf numFmtId="2" fontId="16" fillId="0" borderId="1" xfId="2" applyNumberFormat="1" applyFont="1" applyFill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wrapText="1"/>
      <protection locked="0"/>
    </xf>
    <xf numFmtId="4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center" vertical="top" wrapText="1"/>
      <protection locked="0"/>
    </xf>
    <xf numFmtId="0" fontId="19" fillId="0" borderId="7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4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vertical="center" wrapText="1"/>
    </xf>
    <xf numFmtId="4" fontId="1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13" fillId="0" borderId="2" xfId="0" applyFont="1" applyBorder="1" applyAlignment="1" applyProtection="1">
      <alignment horizontal="left" wrapText="1"/>
      <protection locked="0"/>
    </xf>
    <xf numFmtId="0" fontId="8" fillId="0" borderId="2" xfId="0" applyFont="1" applyBorder="1" applyAlignment="1" applyProtection="1">
      <alignment horizontal="left" wrapText="1"/>
      <protection locked="0"/>
    </xf>
    <xf numFmtId="0" fontId="5" fillId="0" borderId="0" xfId="0" applyFont="1" applyAlignment="1">
      <alignment horizontal="right"/>
    </xf>
    <xf numFmtId="0" fontId="5" fillId="0" borderId="0" xfId="0" applyFont="1" applyAlignment="1" applyProtection="1">
      <alignment horizontal="right" vertical="top" wrapText="1"/>
      <protection locked="0"/>
    </xf>
    <xf numFmtId="0" fontId="0" fillId="0" borderId="0" xfId="0" applyFont="1" applyAlignment="1" applyProtection="1">
      <alignment wrapText="1"/>
      <protection locked="0"/>
    </xf>
    <xf numFmtId="0" fontId="5" fillId="0" borderId="0" xfId="0" applyFont="1" applyAlignment="1">
      <alignment horizontal="right" wrapText="1"/>
    </xf>
    <xf numFmtId="0" fontId="5" fillId="0" borderId="0" xfId="0" applyFont="1" applyAlignment="1" applyProtection="1">
      <alignment vertical="top" wrapText="1"/>
      <protection locked="0"/>
    </xf>
    <xf numFmtId="0" fontId="10" fillId="0" borderId="1" xfId="2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left" wrapText="1"/>
      <protection locked="0"/>
    </xf>
    <xf numFmtId="2" fontId="6" fillId="0" borderId="3" xfId="0" applyNumberFormat="1" applyFont="1" applyFill="1" applyBorder="1" applyAlignment="1" applyProtection="1">
      <alignment horizontal="center" vertical="top" wrapText="1"/>
      <protection locked="0"/>
    </xf>
    <xf numFmtId="2" fontId="2" fillId="0" borderId="4" xfId="0" applyNumberFormat="1" applyFont="1" applyFill="1" applyBorder="1" applyAlignment="1" applyProtection="1">
      <alignment horizontal="center" vertical="top" wrapText="1"/>
      <protection locked="0"/>
    </xf>
    <xf numFmtId="2" fontId="2" fillId="0" borderId="5" xfId="0" applyNumberFormat="1" applyFont="1" applyFill="1" applyBorder="1" applyAlignment="1" applyProtection="1">
      <alignment horizontal="center" vertical="top" wrapText="1"/>
      <protection locked="0"/>
    </xf>
    <xf numFmtId="2" fontId="11" fillId="0" borderId="1" xfId="2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Border="1" applyAlignment="1" applyProtection="1">
      <alignment horizontal="left" wrapText="1"/>
      <protection locked="0"/>
    </xf>
    <xf numFmtId="0" fontId="6" fillId="0" borderId="1" xfId="2" applyFont="1" applyFill="1" applyBorder="1" applyAlignment="1" applyProtection="1">
      <alignment horizontal="center" vertical="top" wrapText="1"/>
      <protection locked="0"/>
    </xf>
    <xf numFmtId="0" fontId="10" fillId="0" borderId="1" xfId="2" applyFont="1" applyFill="1" applyBorder="1" applyAlignment="1" applyProtection="1">
      <alignment horizontal="center" vertical="top" wrapText="1"/>
      <protection locked="0"/>
    </xf>
    <xf numFmtId="0" fontId="10" fillId="0" borderId="1" xfId="1" applyFont="1" applyFill="1" applyBorder="1" applyAlignment="1" applyProtection="1">
      <alignment horizontal="center" vertical="top" wrapText="1"/>
      <protection locked="0"/>
    </xf>
    <xf numFmtId="4" fontId="14" fillId="0" borderId="0" xfId="0" applyNumberFormat="1" applyFont="1" applyAlignment="1" applyProtection="1">
      <alignment horizontal="left" vertical="top"/>
      <protection locked="0"/>
    </xf>
    <xf numFmtId="4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10" fillId="0" borderId="3" xfId="2" applyFont="1" applyFill="1" applyBorder="1" applyAlignment="1" applyProtection="1">
      <alignment horizontal="center" vertical="center" wrapText="1"/>
      <protection locked="0"/>
    </xf>
    <xf numFmtId="0" fontId="10" fillId="0" borderId="5" xfId="2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wrapText="1"/>
      <protection locked="0"/>
    </xf>
  </cellXfs>
  <cellStyles count="5">
    <cellStyle name="20% - Акцент2" xfId="1" builtinId="34"/>
    <cellStyle name="40% - Акцент5" xfId="2" builtinId="47"/>
    <cellStyle name="Обычный" xfId="0" builtinId="0"/>
    <cellStyle name="Обычный 3" xfId="3"/>
    <cellStyle name="Примечание" xfId="4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18</xdr:row>
      <xdr:rowOff>981075</xdr:rowOff>
    </xdr:from>
    <xdr:to>
      <xdr:col>11</xdr:col>
      <xdr:colOff>0</xdr:colOff>
      <xdr:row>18</xdr:row>
      <xdr:rowOff>1333500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5250" y="5391150"/>
          <a:ext cx="1076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18</xdr:row>
      <xdr:rowOff>923925</xdr:rowOff>
    </xdr:from>
    <xdr:to>
      <xdr:col>9</xdr:col>
      <xdr:colOff>781050</xdr:colOff>
      <xdr:row>18</xdr:row>
      <xdr:rowOff>1362075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24675" y="5334000"/>
          <a:ext cx="7620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9"/>
  <sheetViews>
    <sheetView tabSelected="1" topLeftCell="A10" zoomScaleNormal="100" zoomScaleSheetLayoutView="100" workbookViewId="0">
      <selection activeCell="C21" sqref="C21"/>
    </sheetView>
  </sheetViews>
  <sheetFormatPr defaultRowHeight="15" x14ac:dyDescent="0.25"/>
  <cols>
    <col min="1" max="1" width="4.7109375" customWidth="1"/>
    <col min="2" max="2" width="4" customWidth="1"/>
    <col min="3" max="3" width="40.5703125" style="2" customWidth="1"/>
    <col min="4" max="4" width="8.5703125" customWidth="1"/>
    <col min="5" max="5" width="7.7109375" customWidth="1"/>
    <col min="6" max="6" width="11.5703125" customWidth="1"/>
    <col min="7" max="7" width="12.28515625" customWidth="1"/>
    <col min="8" max="8" width="12.85546875" customWidth="1"/>
    <col min="9" max="9" width="14" style="1" customWidth="1"/>
    <col min="10" max="10" width="11.7109375" style="1" customWidth="1"/>
    <col min="11" max="11" width="16.5703125" style="1" customWidth="1"/>
    <col min="12" max="12" width="15.5703125" style="1" customWidth="1"/>
    <col min="13" max="13" width="12.140625" style="1" customWidth="1"/>
    <col min="14" max="14" width="13.85546875" style="1" customWidth="1"/>
    <col min="15" max="15" width="6" customWidth="1"/>
  </cols>
  <sheetData>
    <row r="1" spans="2:15" s="3" customFormat="1" ht="18" customHeight="1" x14ac:dyDescent="0.25">
      <c r="B1" s="6"/>
      <c r="C1" s="7"/>
      <c r="D1" s="7"/>
      <c r="E1" s="7"/>
      <c r="F1" s="45"/>
      <c r="G1" s="46"/>
      <c r="H1" s="46"/>
      <c r="I1" s="8"/>
      <c r="J1" s="8"/>
      <c r="K1" s="8"/>
      <c r="L1" s="44"/>
      <c r="M1" s="44"/>
      <c r="N1" s="44"/>
    </row>
    <row r="2" spans="2:15" s="3" customFormat="1" ht="33.75" customHeight="1" x14ac:dyDescent="0.25">
      <c r="B2" s="7"/>
      <c r="C2" s="7"/>
      <c r="D2" s="7"/>
      <c r="E2" s="7"/>
      <c r="F2" s="7"/>
      <c r="G2" s="7"/>
      <c r="H2" s="7"/>
      <c r="I2" s="7"/>
      <c r="J2" s="7"/>
      <c r="K2" s="7"/>
      <c r="L2" s="47"/>
      <c r="M2" s="47"/>
      <c r="N2" s="47"/>
    </row>
    <row r="3" spans="2:15" s="3" customFormat="1" ht="18" customHeight="1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44"/>
      <c r="M3" s="44"/>
      <c r="N3" s="44"/>
    </row>
    <row r="4" spans="2:15" s="3" customFormat="1" ht="18" customHeight="1" x14ac:dyDescent="0.25">
      <c r="B4" s="12"/>
      <c r="C4" s="12"/>
      <c r="D4" s="12"/>
      <c r="E4" s="12"/>
      <c r="F4" s="12"/>
      <c r="G4" s="12"/>
      <c r="H4" s="12"/>
      <c r="I4" s="12"/>
      <c r="J4" s="12"/>
      <c r="K4" s="12"/>
      <c r="L4" s="44"/>
      <c r="M4" s="44"/>
      <c r="N4" s="44"/>
    </row>
    <row r="5" spans="2:15" s="3" customFormat="1" ht="8.25" customHeight="1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  <c r="L5" s="14"/>
      <c r="M5" s="14"/>
      <c r="N5" s="14"/>
    </row>
    <row r="6" spans="2:15" s="3" customFormat="1" ht="18" customHeight="1" x14ac:dyDescent="0.25">
      <c r="B6" s="41" t="s">
        <v>21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33"/>
    </row>
    <row r="7" spans="2:15" s="3" customFormat="1" ht="9" customHeight="1" x14ac:dyDescent="0.25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2:15" s="3" customFormat="1" ht="13.5" customHeight="1" x14ac:dyDescent="0.25">
      <c r="B8" s="41" t="s">
        <v>6</v>
      </c>
      <c r="C8" s="41"/>
      <c r="D8" s="41"/>
      <c r="E8" s="43" t="s">
        <v>16</v>
      </c>
      <c r="F8" s="43"/>
      <c r="G8" s="43"/>
      <c r="H8" s="43"/>
      <c r="I8" s="43"/>
      <c r="J8" s="43"/>
      <c r="K8" s="43"/>
      <c r="L8" s="43"/>
      <c r="M8" s="43"/>
      <c r="N8" s="43"/>
      <c r="O8" s="16"/>
    </row>
    <row r="9" spans="2:15" s="3" customFormat="1" ht="12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2:15" s="3" customFormat="1" ht="18" customHeight="1" x14ac:dyDescent="0.25">
      <c r="B10" s="41" t="s">
        <v>7</v>
      </c>
      <c r="C10" s="41"/>
      <c r="D10" s="41"/>
      <c r="E10" s="42" t="s">
        <v>22</v>
      </c>
      <c r="F10" s="42"/>
      <c r="G10" s="42"/>
      <c r="H10" s="42"/>
      <c r="I10" s="42"/>
      <c r="J10" s="42"/>
      <c r="K10" s="42"/>
      <c r="L10" s="42"/>
      <c r="M10" s="42"/>
      <c r="N10" s="42"/>
      <c r="O10" s="16"/>
    </row>
    <row r="11" spans="2:15" s="3" customFormat="1" ht="18" customHeight="1" x14ac:dyDescent="0.25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2:15" s="3" customFormat="1" ht="29.25" customHeight="1" x14ac:dyDescent="0.25">
      <c r="B12" s="41" t="s">
        <v>13</v>
      </c>
      <c r="C12" s="41"/>
      <c r="D12" s="41"/>
      <c r="E12" s="43" t="s">
        <v>17</v>
      </c>
      <c r="F12" s="43"/>
      <c r="G12" s="43"/>
      <c r="H12" s="43"/>
      <c r="I12" s="43"/>
      <c r="J12" s="43"/>
      <c r="K12" s="43"/>
      <c r="L12" s="43"/>
      <c r="M12" s="43"/>
      <c r="N12" s="43"/>
      <c r="O12" s="16"/>
    </row>
    <row r="13" spans="2:15" s="3" customFormat="1" ht="9.75" customHeight="1" x14ac:dyDescent="0.25">
      <c r="B13" s="15"/>
      <c r="C13" s="15"/>
      <c r="D13" s="15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6"/>
    </row>
    <row r="14" spans="2:15" s="3" customFormat="1" ht="17.25" customHeight="1" x14ac:dyDescent="0.25">
      <c r="B14" s="48" t="s">
        <v>19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16"/>
    </row>
    <row r="15" spans="2:15" s="3" customFormat="1" ht="6" customHeight="1" x14ac:dyDescent="0.25"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</row>
    <row r="16" spans="2:15" s="3" customFormat="1" ht="12" hidden="1" customHeight="1" x14ac:dyDescent="0.25"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2:14" s="4" customFormat="1" ht="72" customHeight="1" x14ac:dyDescent="0.25">
      <c r="B17" s="51" t="s">
        <v>31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3"/>
    </row>
    <row r="18" spans="2:14" s="2" customFormat="1" ht="28.5" customHeight="1" x14ac:dyDescent="0.25">
      <c r="B18" s="49" t="s">
        <v>5</v>
      </c>
      <c r="C18" s="49" t="s">
        <v>8</v>
      </c>
      <c r="D18" s="49" t="s">
        <v>14</v>
      </c>
      <c r="E18" s="49" t="s">
        <v>4</v>
      </c>
      <c r="F18" s="49" t="s">
        <v>3</v>
      </c>
      <c r="G18" s="49"/>
      <c r="H18" s="49"/>
      <c r="I18" s="54" t="s">
        <v>2</v>
      </c>
      <c r="J18" s="54"/>
      <c r="K18" s="54"/>
      <c r="L18" s="56" t="s">
        <v>23</v>
      </c>
      <c r="M18" s="57"/>
      <c r="N18" s="57"/>
    </row>
    <row r="19" spans="2:14" s="2" customFormat="1" ht="102.75" customHeight="1" x14ac:dyDescent="0.25">
      <c r="B19" s="49"/>
      <c r="C19" s="49"/>
      <c r="D19" s="49"/>
      <c r="E19" s="49"/>
      <c r="F19" s="35" t="s">
        <v>24</v>
      </c>
      <c r="G19" s="35" t="s">
        <v>25</v>
      </c>
      <c r="H19" s="35" t="s">
        <v>26</v>
      </c>
      <c r="I19" s="31" t="s">
        <v>1</v>
      </c>
      <c r="J19" s="31" t="s">
        <v>0</v>
      </c>
      <c r="K19" s="31" t="s">
        <v>15</v>
      </c>
      <c r="L19" s="19" t="s">
        <v>10</v>
      </c>
      <c r="M19" s="58" t="s">
        <v>12</v>
      </c>
      <c r="N19" s="58"/>
    </row>
    <row r="20" spans="2:14" s="2" customFormat="1" ht="21.75" customHeight="1" x14ac:dyDescent="0.25">
      <c r="B20" s="20">
        <v>1</v>
      </c>
      <c r="C20" s="20">
        <v>2</v>
      </c>
      <c r="D20" s="20">
        <v>3</v>
      </c>
      <c r="E20" s="20">
        <v>4</v>
      </c>
      <c r="F20" s="20">
        <v>5</v>
      </c>
      <c r="G20" s="20">
        <v>6</v>
      </c>
      <c r="H20" s="20">
        <v>7</v>
      </c>
      <c r="I20" s="20" t="s">
        <v>9</v>
      </c>
      <c r="J20" s="20">
        <v>9</v>
      </c>
      <c r="K20" s="20">
        <v>10</v>
      </c>
      <c r="L20" s="20">
        <v>13</v>
      </c>
      <c r="M20" s="62">
        <v>14</v>
      </c>
      <c r="N20" s="63"/>
    </row>
    <row r="21" spans="2:14" s="4" customFormat="1" ht="77.25" customHeight="1" thickBot="1" x14ac:dyDescent="0.3">
      <c r="B21" s="13"/>
      <c r="C21" s="36" t="s">
        <v>32</v>
      </c>
      <c r="D21" s="32" t="s">
        <v>18</v>
      </c>
      <c r="E21" s="32"/>
      <c r="F21" s="34"/>
      <c r="G21" s="34"/>
      <c r="H21" s="34"/>
      <c r="I21" s="26"/>
      <c r="J21" s="27"/>
      <c r="K21" s="27"/>
      <c r="L21" s="26"/>
      <c r="M21" s="60"/>
      <c r="N21" s="60"/>
    </row>
    <row r="22" spans="2:14" s="4" customFormat="1" ht="60.75" customHeight="1" thickBot="1" x14ac:dyDescent="0.3">
      <c r="B22" s="13">
        <v>1</v>
      </c>
      <c r="C22" s="37" t="s">
        <v>27</v>
      </c>
      <c r="D22" s="32" t="s">
        <v>18</v>
      </c>
      <c r="E22" s="32">
        <v>1</v>
      </c>
      <c r="F22" s="34">
        <v>19900</v>
      </c>
      <c r="G22" s="34">
        <v>20000</v>
      </c>
      <c r="H22" s="34">
        <v>21500</v>
      </c>
      <c r="I22" s="26">
        <f>AVERAGE(F22:H22)</f>
        <v>20466.666666666668</v>
      </c>
      <c r="J22" s="27">
        <f t="shared" ref="J22:J34" si="0">SQRT(((SUM((POWER(F22-I22,2)),(POWER(G22-I22,2)),(POWER(H22-I22,2)))/(COLUMNS(F22:H22)-1))))</f>
        <v>896.28864398325015</v>
      </c>
      <c r="K22" s="27">
        <f t="shared" ref="K22:K34" si="1">J22/I22*100</f>
        <v>4.3792604754881923</v>
      </c>
      <c r="L22" s="26">
        <f t="shared" ref="L22:L34" si="2">F22</f>
        <v>19900</v>
      </c>
      <c r="M22" s="40">
        <f>L22</f>
        <v>19900</v>
      </c>
      <c r="N22" s="40"/>
    </row>
    <row r="23" spans="2:14" s="4" customFormat="1" ht="43.5" customHeight="1" thickBot="1" x14ac:dyDescent="0.3">
      <c r="B23" s="13">
        <v>2</v>
      </c>
      <c r="C23" s="37" t="s">
        <v>28</v>
      </c>
      <c r="D23" s="32" t="s">
        <v>18</v>
      </c>
      <c r="E23" s="32">
        <v>1</v>
      </c>
      <c r="F23" s="34">
        <v>18400</v>
      </c>
      <c r="G23" s="34">
        <v>18500</v>
      </c>
      <c r="H23" s="34">
        <v>18800</v>
      </c>
      <c r="I23" s="26">
        <f t="shared" ref="I23:I34" si="3">AVERAGE(F23:H23)</f>
        <v>18566.666666666668</v>
      </c>
      <c r="J23" s="27">
        <f t="shared" si="0"/>
        <v>208.16659994661327</v>
      </c>
      <c r="K23" s="27">
        <f t="shared" si="1"/>
        <v>1.1211845598560859</v>
      </c>
      <c r="L23" s="26">
        <f t="shared" si="2"/>
        <v>18400</v>
      </c>
      <c r="M23" s="40">
        <f t="shared" ref="M23:M34" si="4">L23</f>
        <v>18400</v>
      </c>
      <c r="N23" s="40"/>
    </row>
    <row r="24" spans="2:14" s="4" customFormat="1" ht="28.5" customHeight="1" thickBot="1" x14ac:dyDescent="0.3">
      <c r="B24" s="13">
        <v>3</v>
      </c>
      <c r="C24" s="37" t="s">
        <v>29</v>
      </c>
      <c r="D24" s="32" t="s">
        <v>18</v>
      </c>
      <c r="E24" s="32">
        <v>1</v>
      </c>
      <c r="F24" s="34">
        <v>6500</v>
      </c>
      <c r="G24" s="34">
        <v>6500</v>
      </c>
      <c r="H24" s="34">
        <v>6600</v>
      </c>
      <c r="I24" s="26">
        <f t="shared" si="3"/>
        <v>6533.333333333333</v>
      </c>
      <c r="J24" s="27">
        <f t="shared" si="0"/>
        <v>57.735026918962575</v>
      </c>
      <c r="K24" s="27">
        <f t="shared" si="1"/>
        <v>0.88369939161677424</v>
      </c>
      <c r="L24" s="26">
        <f t="shared" si="2"/>
        <v>6500</v>
      </c>
      <c r="M24" s="40">
        <f t="shared" si="4"/>
        <v>6500</v>
      </c>
      <c r="N24" s="40"/>
    </row>
    <row r="25" spans="2:14" s="4" customFormat="1" ht="28.5" hidden="1" customHeight="1" thickBot="1" x14ac:dyDescent="0.3">
      <c r="B25" s="13"/>
      <c r="C25" s="37"/>
      <c r="D25" s="32"/>
      <c r="E25" s="32"/>
      <c r="F25" s="34"/>
      <c r="G25" s="34"/>
      <c r="H25" s="34"/>
      <c r="I25" s="26" t="e">
        <f t="shared" si="3"/>
        <v>#DIV/0!</v>
      </c>
      <c r="J25" s="27" t="e">
        <f t="shared" si="0"/>
        <v>#DIV/0!</v>
      </c>
      <c r="K25" s="27" t="e">
        <f t="shared" si="1"/>
        <v>#DIV/0!</v>
      </c>
      <c r="L25" s="26">
        <f t="shared" si="2"/>
        <v>0</v>
      </c>
      <c r="M25" s="40">
        <f t="shared" si="4"/>
        <v>0</v>
      </c>
      <c r="N25" s="40"/>
    </row>
    <row r="26" spans="2:14" s="4" customFormat="1" ht="28.5" hidden="1" customHeight="1" thickBot="1" x14ac:dyDescent="0.3">
      <c r="B26" s="13"/>
      <c r="C26" s="37"/>
      <c r="D26" s="32"/>
      <c r="E26" s="32"/>
      <c r="F26" s="34"/>
      <c r="G26" s="34"/>
      <c r="H26" s="34"/>
      <c r="I26" s="26" t="e">
        <f t="shared" si="3"/>
        <v>#DIV/0!</v>
      </c>
      <c r="J26" s="27" t="e">
        <f t="shared" si="0"/>
        <v>#DIV/0!</v>
      </c>
      <c r="K26" s="27" t="e">
        <f t="shared" si="1"/>
        <v>#DIV/0!</v>
      </c>
      <c r="L26" s="26">
        <f t="shared" si="2"/>
        <v>0</v>
      </c>
      <c r="M26" s="40">
        <f t="shared" si="4"/>
        <v>0</v>
      </c>
      <c r="N26" s="40"/>
    </row>
    <row r="27" spans="2:14" s="4" customFormat="1" ht="28.5" hidden="1" customHeight="1" thickBot="1" x14ac:dyDescent="0.3">
      <c r="B27" s="13"/>
      <c r="C27" s="37"/>
      <c r="D27" s="32"/>
      <c r="E27" s="32"/>
      <c r="F27" s="34"/>
      <c r="G27" s="34"/>
      <c r="H27" s="34"/>
      <c r="I27" s="26" t="e">
        <f t="shared" si="3"/>
        <v>#DIV/0!</v>
      </c>
      <c r="J27" s="27" t="e">
        <f t="shared" si="0"/>
        <v>#DIV/0!</v>
      </c>
      <c r="K27" s="27" t="e">
        <f t="shared" si="1"/>
        <v>#DIV/0!</v>
      </c>
      <c r="L27" s="26">
        <f t="shared" si="2"/>
        <v>0</v>
      </c>
      <c r="M27" s="40">
        <f t="shared" si="4"/>
        <v>0</v>
      </c>
      <c r="N27" s="40"/>
    </row>
    <row r="28" spans="2:14" s="4" customFormat="1" ht="49.5" hidden="1" customHeight="1" thickBot="1" x14ac:dyDescent="0.3">
      <c r="B28" s="13"/>
      <c r="C28" s="36"/>
      <c r="D28" s="32"/>
      <c r="E28" s="32"/>
      <c r="F28" s="34"/>
      <c r="G28" s="34"/>
      <c r="H28" s="34"/>
      <c r="I28" s="26" t="e">
        <f t="shared" si="3"/>
        <v>#DIV/0!</v>
      </c>
      <c r="J28" s="27" t="e">
        <f t="shared" si="0"/>
        <v>#DIV/0!</v>
      </c>
      <c r="K28" s="27" t="e">
        <f t="shared" si="1"/>
        <v>#DIV/0!</v>
      </c>
      <c r="L28" s="26">
        <f t="shared" si="2"/>
        <v>0</v>
      </c>
      <c r="M28" s="40">
        <f t="shared" si="4"/>
        <v>0</v>
      </c>
      <c r="N28" s="40"/>
    </row>
    <row r="29" spans="2:14" s="4" customFormat="1" ht="28.5" hidden="1" customHeight="1" thickBot="1" x14ac:dyDescent="0.3">
      <c r="B29" s="13"/>
      <c r="C29" s="37"/>
      <c r="D29" s="32"/>
      <c r="E29" s="32"/>
      <c r="F29" s="34"/>
      <c r="G29" s="34"/>
      <c r="H29" s="34"/>
      <c r="I29" s="26" t="e">
        <f t="shared" si="3"/>
        <v>#DIV/0!</v>
      </c>
      <c r="J29" s="27" t="e">
        <f t="shared" si="0"/>
        <v>#DIV/0!</v>
      </c>
      <c r="K29" s="27" t="e">
        <f t="shared" si="1"/>
        <v>#DIV/0!</v>
      </c>
      <c r="L29" s="26">
        <f t="shared" si="2"/>
        <v>0</v>
      </c>
      <c r="M29" s="40">
        <f t="shared" si="4"/>
        <v>0</v>
      </c>
      <c r="N29" s="40"/>
    </row>
    <row r="30" spans="2:14" s="4" customFormat="1" ht="28.5" hidden="1" customHeight="1" thickBot="1" x14ac:dyDescent="0.3">
      <c r="B30" s="13"/>
      <c r="C30" s="37"/>
      <c r="D30" s="32"/>
      <c r="E30" s="32"/>
      <c r="F30" s="34"/>
      <c r="G30" s="34"/>
      <c r="H30" s="34"/>
      <c r="I30" s="26" t="e">
        <f t="shared" si="3"/>
        <v>#DIV/0!</v>
      </c>
      <c r="J30" s="27" t="e">
        <f t="shared" si="0"/>
        <v>#DIV/0!</v>
      </c>
      <c r="K30" s="27" t="e">
        <f t="shared" si="1"/>
        <v>#DIV/0!</v>
      </c>
      <c r="L30" s="26">
        <f t="shared" si="2"/>
        <v>0</v>
      </c>
      <c r="M30" s="40">
        <f t="shared" si="4"/>
        <v>0</v>
      </c>
      <c r="N30" s="40"/>
    </row>
    <row r="31" spans="2:14" s="4" customFormat="1" ht="28.5" hidden="1" customHeight="1" thickBot="1" x14ac:dyDescent="0.3">
      <c r="B31" s="13"/>
      <c r="C31" s="37"/>
      <c r="D31" s="32"/>
      <c r="E31" s="32"/>
      <c r="F31" s="34"/>
      <c r="G31" s="34"/>
      <c r="H31" s="34"/>
      <c r="I31" s="26" t="e">
        <f t="shared" si="3"/>
        <v>#DIV/0!</v>
      </c>
      <c r="J31" s="27" t="e">
        <f t="shared" si="0"/>
        <v>#DIV/0!</v>
      </c>
      <c r="K31" s="27" t="e">
        <f t="shared" si="1"/>
        <v>#DIV/0!</v>
      </c>
      <c r="L31" s="26">
        <f t="shared" si="2"/>
        <v>0</v>
      </c>
      <c r="M31" s="40">
        <f t="shared" si="4"/>
        <v>0</v>
      </c>
      <c r="N31" s="40"/>
    </row>
    <row r="32" spans="2:14" s="4" customFormat="1" ht="28.5" hidden="1" customHeight="1" thickBot="1" x14ac:dyDescent="0.3">
      <c r="B32" s="13"/>
      <c r="C32" s="37"/>
      <c r="D32" s="32"/>
      <c r="E32" s="32"/>
      <c r="F32" s="34"/>
      <c r="G32" s="34"/>
      <c r="H32" s="34"/>
      <c r="I32" s="26" t="e">
        <f t="shared" si="3"/>
        <v>#DIV/0!</v>
      </c>
      <c r="J32" s="27" t="e">
        <f t="shared" si="0"/>
        <v>#DIV/0!</v>
      </c>
      <c r="K32" s="27" t="e">
        <f t="shared" si="1"/>
        <v>#DIV/0!</v>
      </c>
      <c r="L32" s="26">
        <f t="shared" si="2"/>
        <v>0</v>
      </c>
      <c r="M32" s="40">
        <f t="shared" si="4"/>
        <v>0</v>
      </c>
      <c r="N32" s="40"/>
    </row>
    <row r="33" spans="2:15" s="4" customFormat="1" ht="48.75" hidden="1" customHeight="1" x14ac:dyDescent="0.25">
      <c r="B33" s="13"/>
      <c r="C33" s="39"/>
      <c r="D33" s="32"/>
      <c r="E33" s="32"/>
      <c r="F33" s="38"/>
      <c r="G33" s="38"/>
      <c r="H33" s="38"/>
      <c r="I33" s="26"/>
      <c r="J33" s="27"/>
      <c r="K33" s="27"/>
      <c r="L33" s="26"/>
      <c r="M33" s="40"/>
      <c r="N33" s="40"/>
    </row>
    <row r="34" spans="2:15" s="4" customFormat="1" ht="24.75" customHeight="1" x14ac:dyDescent="0.25">
      <c r="B34" s="21"/>
      <c r="C34" s="22" t="s">
        <v>11</v>
      </c>
      <c r="D34" s="23"/>
      <c r="E34" s="24"/>
      <c r="F34" s="25">
        <f>SUM(F22:F33)</f>
        <v>44800</v>
      </c>
      <c r="G34" s="25">
        <f>SUM(G22:G33)</f>
        <v>45000</v>
      </c>
      <c r="H34" s="25">
        <f>SUM(H22:H33)</f>
        <v>46900</v>
      </c>
      <c r="I34" s="26">
        <f t="shared" si="3"/>
        <v>45566.666666666664</v>
      </c>
      <c r="J34" s="27">
        <f t="shared" si="0"/>
        <v>1159.0225767142474</v>
      </c>
      <c r="K34" s="27">
        <f t="shared" si="1"/>
        <v>2.5435755158322912</v>
      </c>
      <c r="L34" s="26">
        <f t="shared" si="2"/>
        <v>44800</v>
      </c>
      <c r="M34" s="40">
        <f t="shared" si="4"/>
        <v>44800</v>
      </c>
      <c r="N34" s="40"/>
    </row>
    <row r="35" spans="2:15" ht="9" customHeight="1" x14ac:dyDescent="0.25">
      <c r="B35" s="9"/>
      <c r="C35" s="11"/>
      <c r="D35" s="9"/>
      <c r="E35" s="9"/>
      <c r="F35" s="9"/>
      <c r="G35" s="9"/>
      <c r="H35" s="9"/>
      <c r="I35" s="10"/>
      <c r="J35" s="10"/>
      <c r="K35" s="10"/>
      <c r="L35" s="10"/>
      <c r="M35" s="10"/>
      <c r="N35" s="10"/>
      <c r="O35" s="5"/>
    </row>
    <row r="36" spans="2:15" ht="27" customHeight="1" x14ac:dyDescent="0.25">
      <c r="B36" s="64" t="s">
        <v>20</v>
      </c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5"/>
    </row>
    <row r="37" spans="2:15" ht="22.5" customHeight="1" x14ac:dyDescent="0.25">
      <c r="B37" s="61" t="s">
        <v>30</v>
      </c>
      <c r="C37" s="61"/>
      <c r="D37" s="61"/>
      <c r="E37" s="61"/>
      <c r="F37" s="61"/>
      <c r="G37" s="61"/>
      <c r="H37" s="61"/>
      <c r="I37" s="61"/>
      <c r="J37" s="61"/>
      <c r="K37" s="59">
        <f>M34</f>
        <v>44800</v>
      </c>
      <c r="L37" s="59"/>
      <c r="M37" s="18"/>
      <c r="N37" s="18"/>
      <c r="O37" s="5"/>
    </row>
    <row r="38" spans="2:15" ht="9.75" customHeight="1" x14ac:dyDescent="0.25">
      <c r="B38" s="28"/>
      <c r="C38" s="28"/>
      <c r="D38" s="28"/>
      <c r="E38" s="28"/>
      <c r="F38" s="28"/>
      <c r="G38" s="28"/>
      <c r="H38" s="28"/>
      <c r="I38" s="28"/>
      <c r="J38" s="28"/>
      <c r="K38" s="30"/>
      <c r="L38" s="30"/>
      <c r="M38" s="18"/>
      <c r="N38" s="18"/>
      <c r="O38" s="5"/>
    </row>
    <row r="39" spans="2:15" x14ac:dyDescent="0.25">
      <c r="B39" s="9"/>
      <c r="C39" s="50"/>
      <c r="D39" s="55"/>
      <c r="E39" s="55"/>
      <c r="F39" s="55"/>
      <c r="G39" s="55"/>
      <c r="H39" s="55"/>
      <c r="I39" s="55"/>
      <c r="J39" s="10"/>
      <c r="K39" s="10"/>
      <c r="L39" s="10"/>
      <c r="M39" s="10"/>
      <c r="N39" s="10"/>
    </row>
  </sheetData>
  <mergeCells count="42">
    <mergeCell ref="C18:C19"/>
    <mergeCell ref="L18:N18"/>
    <mergeCell ref="M19:N19"/>
    <mergeCell ref="D18:D19"/>
    <mergeCell ref="K37:L37"/>
    <mergeCell ref="M21:N21"/>
    <mergeCell ref="B37:J37"/>
    <mergeCell ref="M20:N20"/>
    <mergeCell ref="B36:N36"/>
    <mergeCell ref="M34:N34"/>
    <mergeCell ref="M22:N22"/>
    <mergeCell ref="M23:N23"/>
    <mergeCell ref="M24:N24"/>
    <mergeCell ref="M25:N25"/>
    <mergeCell ref="C39:I39"/>
    <mergeCell ref="B12:D12"/>
    <mergeCell ref="B14:N14"/>
    <mergeCell ref="B18:B19"/>
    <mergeCell ref="E12:N12"/>
    <mergeCell ref="E18:E19"/>
    <mergeCell ref="F18:H18"/>
    <mergeCell ref="B15:N15"/>
    <mergeCell ref="B17:N17"/>
    <mergeCell ref="I18:K18"/>
    <mergeCell ref="L4:N4"/>
    <mergeCell ref="F1:H1"/>
    <mergeCell ref="L1:N1"/>
    <mergeCell ref="L2:N2"/>
    <mergeCell ref="L3:N3"/>
    <mergeCell ref="B6:N6"/>
    <mergeCell ref="E10:N10"/>
    <mergeCell ref="E8:N8"/>
    <mergeCell ref="B8:D8"/>
    <mergeCell ref="B10:D10"/>
    <mergeCell ref="M31:N31"/>
    <mergeCell ref="M32:N32"/>
    <mergeCell ref="M33:N33"/>
    <mergeCell ref="M26:N26"/>
    <mergeCell ref="M27:N27"/>
    <mergeCell ref="M28:N28"/>
    <mergeCell ref="M29:N29"/>
    <mergeCell ref="M30:N30"/>
  </mergeCells>
  <phoneticPr fontId="17" type="noConversion"/>
  <printOptions horizontalCentered="1" verticalCentered="1"/>
  <pageMargins left="0.25" right="0.25" top="0.28000000000000003" bottom="0.21" header="0.3" footer="0.3"/>
  <pageSetup paperSize="9" scale="65" orientation="landscape" r:id="rId1"/>
  <ignoredErrors>
    <ignoredError sqref="K37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расчет и анализ</vt:lpstr>
      <vt:lpstr>Лист1</vt:lpstr>
      <vt:lpstr>'расчет и анализ'!Область_печати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Агаджанян Нора Александровна</cp:lastModifiedBy>
  <cp:lastPrinted>2026-05-28T07:11:42Z</cp:lastPrinted>
  <dcterms:created xsi:type="dcterms:W3CDTF">2014-05-21T06:44:29Z</dcterms:created>
  <dcterms:modified xsi:type="dcterms:W3CDTF">2026-06-05T09:57:59Z</dcterms:modified>
</cp:coreProperties>
</file>