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5\ПРОДУКТЫ НА  ОКТЯБРЬ\"/>
    </mc:Choice>
  </mc:AlternateContent>
  <xr:revisionPtr revIDLastSave="0" documentId="13_ncr:1_{0068FB77-0C7D-4F63-804B-DDE9FA64D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8" i="1" l="1"/>
  <c r="J88" i="1"/>
  <c r="I87" i="1"/>
  <c r="J87" i="1" s="1"/>
  <c r="I88" i="1"/>
  <c r="I89" i="1"/>
  <c r="I90" i="1"/>
  <c r="J90" i="1" s="1"/>
  <c r="I91" i="1"/>
  <c r="J91" i="1" s="1"/>
  <c r="I92" i="1"/>
  <c r="J92" i="1" s="1"/>
  <c r="I93" i="1"/>
  <c r="I94" i="1"/>
  <c r="J94" i="1" s="1"/>
  <c r="H87" i="1"/>
  <c r="K87" i="1" s="1"/>
  <c r="L87" i="1" s="1"/>
  <c r="M87" i="1" s="1"/>
  <c r="H88" i="1"/>
  <c r="H89" i="1"/>
  <c r="K89" i="1" s="1"/>
  <c r="L89" i="1" s="1"/>
  <c r="M89" i="1" s="1"/>
  <c r="H90" i="1"/>
  <c r="K90" i="1" s="1"/>
  <c r="L90" i="1" s="1"/>
  <c r="M90" i="1" s="1"/>
  <c r="H91" i="1"/>
  <c r="K91" i="1" s="1"/>
  <c r="L91" i="1" s="1"/>
  <c r="M91" i="1" s="1"/>
  <c r="H92" i="1"/>
  <c r="K92" i="1" s="1"/>
  <c r="L92" i="1" s="1"/>
  <c r="M92" i="1" s="1"/>
  <c r="H93" i="1"/>
  <c r="K93" i="1" s="1"/>
  <c r="L93" i="1" s="1"/>
  <c r="M93" i="1" s="1"/>
  <c r="H94" i="1"/>
  <c r="K94" i="1" s="1"/>
  <c r="I68" i="1"/>
  <c r="H68" i="1"/>
  <c r="K68" i="1" s="1"/>
  <c r="L68" i="1" s="1"/>
  <c r="M68" i="1" s="1"/>
  <c r="I86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H11" i="1"/>
  <c r="K11" i="1" s="1"/>
  <c r="L11" i="1" s="1"/>
  <c r="M11" i="1" s="1"/>
  <c r="H12" i="1"/>
  <c r="K12" i="1" s="1"/>
  <c r="L12" i="1" s="1"/>
  <c r="M12" i="1" s="1"/>
  <c r="H13" i="1"/>
  <c r="K13" i="1" s="1"/>
  <c r="L13" i="1" s="1"/>
  <c r="M13" i="1" s="1"/>
  <c r="H14" i="1"/>
  <c r="K14" i="1" s="1"/>
  <c r="L14" i="1" s="1"/>
  <c r="M14" i="1" s="1"/>
  <c r="H15" i="1"/>
  <c r="K15" i="1" s="1"/>
  <c r="L15" i="1" s="1"/>
  <c r="M15" i="1" s="1"/>
  <c r="H16" i="1"/>
  <c r="K16" i="1" s="1"/>
  <c r="L16" i="1" s="1"/>
  <c r="M16" i="1" s="1"/>
  <c r="H17" i="1"/>
  <c r="K17" i="1" s="1"/>
  <c r="L17" i="1" s="1"/>
  <c r="M17" i="1" s="1"/>
  <c r="H18" i="1"/>
  <c r="K18" i="1" s="1"/>
  <c r="L18" i="1" s="1"/>
  <c r="M18" i="1" s="1"/>
  <c r="H19" i="1"/>
  <c r="K19" i="1" s="1"/>
  <c r="L19" i="1" s="1"/>
  <c r="M19" i="1" s="1"/>
  <c r="H20" i="1"/>
  <c r="K20" i="1" s="1"/>
  <c r="L20" i="1" s="1"/>
  <c r="M20" i="1" s="1"/>
  <c r="H21" i="1"/>
  <c r="K21" i="1" s="1"/>
  <c r="L21" i="1" s="1"/>
  <c r="M21" i="1" s="1"/>
  <c r="H22" i="1"/>
  <c r="K22" i="1" s="1"/>
  <c r="L22" i="1" s="1"/>
  <c r="M22" i="1" s="1"/>
  <c r="H23" i="1"/>
  <c r="K23" i="1" s="1"/>
  <c r="L23" i="1" s="1"/>
  <c r="M23" i="1" s="1"/>
  <c r="H24" i="1"/>
  <c r="K24" i="1" s="1"/>
  <c r="L24" i="1" s="1"/>
  <c r="M24" i="1" s="1"/>
  <c r="H25" i="1"/>
  <c r="K25" i="1" s="1"/>
  <c r="L25" i="1" s="1"/>
  <c r="M25" i="1" s="1"/>
  <c r="H26" i="1"/>
  <c r="K26" i="1" s="1"/>
  <c r="L26" i="1" s="1"/>
  <c r="M26" i="1" s="1"/>
  <c r="H27" i="1"/>
  <c r="K27" i="1" s="1"/>
  <c r="L27" i="1" s="1"/>
  <c r="M27" i="1" s="1"/>
  <c r="H28" i="1"/>
  <c r="K28" i="1" s="1"/>
  <c r="L28" i="1" s="1"/>
  <c r="M28" i="1" s="1"/>
  <c r="H29" i="1"/>
  <c r="K29" i="1" s="1"/>
  <c r="L29" i="1" s="1"/>
  <c r="M29" i="1" s="1"/>
  <c r="H30" i="1"/>
  <c r="K30" i="1" s="1"/>
  <c r="L30" i="1" s="1"/>
  <c r="M30" i="1" s="1"/>
  <c r="H31" i="1"/>
  <c r="K31" i="1" s="1"/>
  <c r="L31" i="1" s="1"/>
  <c r="M31" i="1" s="1"/>
  <c r="H32" i="1"/>
  <c r="K32" i="1" s="1"/>
  <c r="L32" i="1" s="1"/>
  <c r="M32" i="1" s="1"/>
  <c r="H33" i="1"/>
  <c r="K33" i="1" s="1"/>
  <c r="L33" i="1" s="1"/>
  <c r="M33" i="1" s="1"/>
  <c r="H34" i="1"/>
  <c r="K34" i="1" s="1"/>
  <c r="L34" i="1" s="1"/>
  <c r="M34" i="1" s="1"/>
  <c r="H35" i="1"/>
  <c r="K35" i="1" s="1"/>
  <c r="L35" i="1" s="1"/>
  <c r="M35" i="1" s="1"/>
  <c r="H36" i="1"/>
  <c r="K36" i="1" s="1"/>
  <c r="L36" i="1" s="1"/>
  <c r="M36" i="1" s="1"/>
  <c r="H37" i="1"/>
  <c r="K37" i="1" s="1"/>
  <c r="L37" i="1" s="1"/>
  <c r="M37" i="1" s="1"/>
  <c r="H38" i="1"/>
  <c r="K38" i="1" s="1"/>
  <c r="L38" i="1" s="1"/>
  <c r="M38" i="1" s="1"/>
  <c r="H39" i="1"/>
  <c r="K39" i="1" s="1"/>
  <c r="L39" i="1" s="1"/>
  <c r="M39" i="1" s="1"/>
  <c r="H40" i="1"/>
  <c r="K40" i="1" s="1"/>
  <c r="L40" i="1" s="1"/>
  <c r="M40" i="1" s="1"/>
  <c r="H41" i="1"/>
  <c r="K41" i="1" s="1"/>
  <c r="L41" i="1" s="1"/>
  <c r="M41" i="1" s="1"/>
  <c r="H42" i="1"/>
  <c r="K42" i="1" s="1"/>
  <c r="L42" i="1" s="1"/>
  <c r="M42" i="1" s="1"/>
  <c r="H43" i="1"/>
  <c r="K43" i="1" s="1"/>
  <c r="L43" i="1" s="1"/>
  <c r="M43" i="1" s="1"/>
  <c r="H44" i="1"/>
  <c r="K44" i="1" s="1"/>
  <c r="L44" i="1" s="1"/>
  <c r="M44" i="1" s="1"/>
  <c r="H45" i="1"/>
  <c r="K45" i="1" s="1"/>
  <c r="L45" i="1" s="1"/>
  <c r="M45" i="1" s="1"/>
  <c r="H46" i="1"/>
  <c r="K46" i="1" s="1"/>
  <c r="L46" i="1" s="1"/>
  <c r="M46" i="1" s="1"/>
  <c r="H47" i="1"/>
  <c r="K47" i="1" s="1"/>
  <c r="L47" i="1" s="1"/>
  <c r="M47" i="1" s="1"/>
  <c r="H48" i="1"/>
  <c r="K48" i="1" s="1"/>
  <c r="L48" i="1" s="1"/>
  <c r="M48" i="1" s="1"/>
  <c r="H49" i="1"/>
  <c r="K49" i="1" s="1"/>
  <c r="L49" i="1" s="1"/>
  <c r="M49" i="1" s="1"/>
  <c r="H50" i="1"/>
  <c r="K50" i="1" s="1"/>
  <c r="L50" i="1" s="1"/>
  <c r="M50" i="1" s="1"/>
  <c r="H51" i="1"/>
  <c r="K51" i="1" s="1"/>
  <c r="L51" i="1" s="1"/>
  <c r="M51" i="1" s="1"/>
  <c r="H52" i="1"/>
  <c r="K52" i="1" s="1"/>
  <c r="L52" i="1" s="1"/>
  <c r="M52" i="1" s="1"/>
  <c r="H53" i="1"/>
  <c r="K53" i="1" s="1"/>
  <c r="L53" i="1" s="1"/>
  <c r="M53" i="1" s="1"/>
  <c r="H54" i="1"/>
  <c r="K54" i="1" s="1"/>
  <c r="L54" i="1" s="1"/>
  <c r="M54" i="1" s="1"/>
  <c r="H55" i="1"/>
  <c r="K55" i="1" s="1"/>
  <c r="L55" i="1" s="1"/>
  <c r="M55" i="1" s="1"/>
  <c r="H56" i="1"/>
  <c r="K56" i="1" s="1"/>
  <c r="L56" i="1" s="1"/>
  <c r="M56" i="1" s="1"/>
  <c r="H57" i="1"/>
  <c r="K57" i="1" s="1"/>
  <c r="L57" i="1" s="1"/>
  <c r="M57" i="1" s="1"/>
  <c r="H58" i="1"/>
  <c r="K58" i="1" s="1"/>
  <c r="L58" i="1" s="1"/>
  <c r="M58" i="1" s="1"/>
  <c r="H59" i="1"/>
  <c r="K59" i="1" s="1"/>
  <c r="L59" i="1" s="1"/>
  <c r="M59" i="1" s="1"/>
  <c r="H60" i="1"/>
  <c r="K60" i="1" s="1"/>
  <c r="L60" i="1" s="1"/>
  <c r="M60" i="1" s="1"/>
  <c r="H61" i="1"/>
  <c r="K61" i="1" s="1"/>
  <c r="L61" i="1" s="1"/>
  <c r="M61" i="1" s="1"/>
  <c r="H62" i="1"/>
  <c r="K62" i="1" s="1"/>
  <c r="L62" i="1" s="1"/>
  <c r="M62" i="1" s="1"/>
  <c r="H63" i="1"/>
  <c r="K63" i="1" s="1"/>
  <c r="L63" i="1" s="1"/>
  <c r="M63" i="1" s="1"/>
  <c r="H64" i="1"/>
  <c r="K64" i="1" s="1"/>
  <c r="L64" i="1" s="1"/>
  <c r="M64" i="1" s="1"/>
  <c r="H65" i="1"/>
  <c r="K65" i="1" s="1"/>
  <c r="L65" i="1" s="1"/>
  <c r="M65" i="1" s="1"/>
  <c r="H66" i="1"/>
  <c r="K66" i="1" s="1"/>
  <c r="L66" i="1" s="1"/>
  <c r="M66" i="1" s="1"/>
  <c r="H67" i="1"/>
  <c r="K67" i="1" s="1"/>
  <c r="L67" i="1" s="1"/>
  <c r="M67" i="1" s="1"/>
  <c r="H69" i="1"/>
  <c r="K69" i="1" s="1"/>
  <c r="L69" i="1" s="1"/>
  <c r="M69" i="1" s="1"/>
  <c r="H70" i="1"/>
  <c r="K70" i="1" s="1"/>
  <c r="L70" i="1" s="1"/>
  <c r="M70" i="1" s="1"/>
  <c r="H71" i="1"/>
  <c r="K71" i="1" s="1"/>
  <c r="L71" i="1" s="1"/>
  <c r="M71" i="1" s="1"/>
  <c r="H72" i="1"/>
  <c r="K72" i="1" s="1"/>
  <c r="L72" i="1" s="1"/>
  <c r="M72" i="1" s="1"/>
  <c r="H73" i="1"/>
  <c r="K73" i="1" s="1"/>
  <c r="L73" i="1" s="1"/>
  <c r="M73" i="1" s="1"/>
  <c r="H74" i="1"/>
  <c r="K74" i="1" s="1"/>
  <c r="L74" i="1" s="1"/>
  <c r="M74" i="1" s="1"/>
  <c r="H75" i="1"/>
  <c r="K75" i="1" s="1"/>
  <c r="L75" i="1" s="1"/>
  <c r="M75" i="1" s="1"/>
  <c r="H76" i="1"/>
  <c r="K76" i="1" s="1"/>
  <c r="L76" i="1" s="1"/>
  <c r="M76" i="1" s="1"/>
  <c r="H77" i="1"/>
  <c r="K77" i="1" s="1"/>
  <c r="L77" i="1" s="1"/>
  <c r="M77" i="1" s="1"/>
  <c r="H78" i="1"/>
  <c r="K78" i="1" s="1"/>
  <c r="L78" i="1" s="1"/>
  <c r="M78" i="1" s="1"/>
  <c r="H79" i="1"/>
  <c r="K79" i="1" s="1"/>
  <c r="L79" i="1" s="1"/>
  <c r="M79" i="1" s="1"/>
  <c r="H80" i="1"/>
  <c r="K80" i="1" s="1"/>
  <c r="L80" i="1" s="1"/>
  <c r="M80" i="1" s="1"/>
  <c r="H81" i="1"/>
  <c r="K81" i="1" s="1"/>
  <c r="L81" i="1" s="1"/>
  <c r="M81" i="1" s="1"/>
  <c r="H82" i="1"/>
  <c r="K82" i="1" s="1"/>
  <c r="L82" i="1" s="1"/>
  <c r="M82" i="1" s="1"/>
  <c r="H83" i="1"/>
  <c r="K83" i="1" s="1"/>
  <c r="L83" i="1" s="1"/>
  <c r="M83" i="1" s="1"/>
  <c r="H84" i="1"/>
  <c r="K84" i="1" s="1"/>
  <c r="L84" i="1" s="1"/>
  <c r="M84" i="1" s="1"/>
  <c r="H85" i="1"/>
  <c r="K85" i="1" s="1"/>
  <c r="L85" i="1" s="1"/>
  <c r="M85" i="1" s="1"/>
  <c r="H86" i="1"/>
  <c r="K86" i="1" s="1"/>
  <c r="L86" i="1" s="1"/>
  <c r="M86" i="1" s="1"/>
  <c r="L88" i="1"/>
  <c r="M88" i="1" s="1"/>
  <c r="I10" i="1"/>
  <c r="H10" i="1"/>
  <c r="K10" i="1" s="1"/>
  <c r="L10" i="1" s="1"/>
  <c r="M10" i="1" s="1"/>
  <c r="L94" i="1" l="1"/>
  <c r="M94" i="1" s="1"/>
  <c r="J93" i="1"/>
  <c r="J89" i="1"/>
  <c r="J68" i="1"/>
  <c r="J43" i="1"/>
  <c r="J35" i="1"/>
  <c r="J28" i="1"/>
  <c r="J16" i="1"/>
  <c r="J85" i="1"/>
  <c r="J78" i="1"/>
  <c r="J70" i="1"/>
  <c r="J63" i="1"/>
  <c r="J55" i="1"/>
  <c r="J47" i="1"/>
  <c r="J39" i="1"/>
  <c r="J31" i="1"/>
  <c r="J24" i="1"/>
  <c r="J17" i="1"/>
  <c r="J84" i="1"/>
  <c r="J77" i="1"/>
  <c r="J62" i="1"/>
  <c r="J54" i="1"/>
  <c r="J46" i="1"/>
  <c r="J38" i="1"/>
  <c r="J30" i="1"/>
  <c r="J23" i="1"/>
  <c r="J83" i="1"/>
  <c r="J76" i="1"/>
  <c r="J69" i="1"/>
  <c r="J61" i="1"/>
  <c r="J53" i="1"/>
  <c r="J45" i="1"/>
  <c r="J37" i="1"/>
  <c r="J29" i="1"/>
  <c r="J22" i="1"/>
  <c r="J15" i="1"/>
  <c r="J82" i="1"/>
  <c r="J60" i="1"/>
  <c r="J52" i="1"/>
  <c r="J44" i="1"/>
  <c r="J36" i="1"/>
  <c r="J21" i="1"/>
  <c r="J80" i="1"/>
  <c r="J73" i="1"/>
  <c r="J66" i="1"/>
  <c r="J58" i="1"/>
  <c r="J50" i="1"/>
  <c r="J42" i="1"/>
  <c r="J34" i="1"/>
  <c r="J27" i="1"/>
  <c r="J19" i="1"/>
  <c r="J12" i="1"/>
  <c r="J72" i="1"/>
  <c r="J65" i="1"/>
  <c r="J57" i="1"/>
  <c r="J49" i="1"/>
  <c r="J41" i="1"/>
  <c r="J33" i="1"/>
  <c r="J26" i="1"/>
  <c r="J11" i="1"/>
  <c r="J79" i="1"/>
  <c r="J71" i="1"/>
  <c r="J64" i="1"/>
  <c r="J56" i="1"/>
  <c r="J48" i="1"/>
  <c r="J40" i="1"/>
  <c r="J32" i="1"/>
  <c r="J25" i="1"/>
  <c r="J18" i="1"/>
  <c r="J86" i="1"/>
  <c r="J74" i="1"/>
  <c r="J14" i="1"/>
  <c r="J81" i="1"/>
  <c r="J67" i="1"/>
  <c r="J59" i="1"/>
  <c r="J51" i="1"/>
  <c r="J20" i="1"/>
  <c r="J75" i="1"/>
  <c r="J13" i="1"/>
  <c r="J10" i="1"/>
  <c r="E97" i="1"/>
</calcChain>
</file>

<file path=xl/sharedStrings.xml><?xml version="1.0" encoding="utf-8"?>
<sst xmlns="http://schemas.openxmlformats.org/spreadsheetml/2006/main" count="206" uniqueCount="124">
  <si>
    <t>№ п/п</t>
  </si>
  <si>
    <t>Ед.изм.</t>
  </si>
  <si>
    <t xml:space="preserve">Среднее квадратичное отклонение                         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</si>
  <si>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</si>
  <si>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</si>
  <si>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</si>
  <si>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</si>
  <si>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</si>
  <si>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</si>
  <si>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>Наименование товара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</si>
  <si>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</si>
  <si>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</si>
  <si>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</si>
  <si>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</si>
  <si>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</si>
  <si>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</si>
  <si>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</si>
  <si>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</si>
  <si>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</si>
  <si>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>Цена за единицу изм. с округлением (руб.)*</t>
  </si>
  <si>
    <t xml:space="preserve">Кол-во 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</si>
  <si>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</si>
  <si>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</si>
  <si>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</si>
  <si>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</si>
  <si>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</si>
  <si>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</si>
  <si>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штука</t>
  </si>
  <si>
    <t>Ценовая информация</t>
  </si>
  <si>
    <t xml:space="preserve">Хлеб недлительного хранения. Вид хлеба - Пшеничный. </t>
  </si>
  <si>
    <t xml:space="preserve">Хлеб недлительного хранения.Вид хлеба - Ржано-пшеничный. </t>
  </si>
  <si>
    <t>кг</t>
  </si>
  <si>
    <t>Вафли</t>
  </si>
  <si>
    <t xml:space="preserve">Печенье сладкое </t>
  </si>
  <si>
    <t xml:space="preserve">Мука пшеничная </t>
  </si>
  <si>
    <t xml:space="preserve">Крупа гречневая  </t>
  </si>
  <si>
    <t>Крупа овсяная (Геркулес)</t>
  </si>
  <si>
    <t>Пшено</t>
  </si>
  <si>
    <t>Молоко питьевое</t>
  </si>
  <si>
    <t>литр</t>
  </si>
  <si>
    <t>Кефир</t>
  </si>
  <si>
    <t>Сметана</t>
  </si>
  <si>
    <t xml:space="preserve">Колбаса (колбаска) полукопченая мясная </t>
  </si>
  <si>
    <t>Ребра свиные варено-копченые</t>
  </si>
  <si>
    <t>Изделия колбасные вареные. Сардельки. 
Категория - Б.</t>
  </si>
  <si>
    <t>Мясо птицы-Куры, Тушка</t>
  </si>
  <si>
    <t>Мясо птицы-Куры, Окорочек</t>
  </si>
  <si>
    <t>Сельдь соленая</t>
  </si>
  <si>
    <t xml:space="preserve">Яйца куриные </t>
  </si>
  <si>
    <t xml:space="preserve">Картофель </t>
  </si>
  <si>
    <t xml:space="preserve">Капуста белокочанная </t>
  </si>
  <si>
    <t xml:space="preserve">Морковь столовая </t>
  </si>
  <si>
    <t>Свекла столовая</t>
  </si>
  <si>
    <t xml:space="preserve">Лук репчатый </t>
  </si>
  <si>
    <t xml:space="preserve">Чеснок свежий </t>
  </si>
  <si>
    <t xml:space="preserve">Лук свежий зеленый </t>
  </si>
  <si>
    <t>Маргарин Хозяюшка или 
Универсальный (не молочный)</t>
  </si>
  <si>
    <t>Масло подсолнечное рафинированное</t>
  </si>
  <si>
    <t xml:space="preserve">Шоколад в упакованном виде </t>
  </si>
  <si>
    <t>Изделия сахарные (сухари)</t>
  </si>
  <si>
    <t>Изделия бараночные (сушки)</t>
  </si>
  <si>
    <t>Чай черный ферментированный в пакетах</t>
  </si>
  <si>
    <t>Изделия макаронные (спагетти)</t>
  </si>
  <si>
    <t>Изделия макаронные (вермишель)</t>
  </si>
  <si>
    <t>Горох шлтфованный</t>
  </si>
  <si>
    <t>Рис. Пропаренный - нет.</t>
  </si>
  <si>
    <t>Фасоль продовольственная (красная)</t>
  </si>
  <si>
    <t>Творог</t>
  </si>
  <si>
    <t>Сыры твердые</t>
  </si>
  <si>
    <t xml:space="preserve">Говядина замороженная </t>
  </si>
  <si>
    <t>Свинина замороженная</t>
  </si>
  <si>
    <t>Перец сладкий болгарский</t>
  </si>
  <si>
    <t>Огурцы свежие</t>
  </si>
  <si>
    <t>Томаты (помидоры)</t>
  </si>
  <si>
    <t xml:space="preserve">Петрушка свежая </t>
  </si>
  <si>
    <t>Укроп свежий</t>
  </si>
  <si>
    <t>Яблоки</t>
  </si>
  <si>
    <t>Груши</t>
  </si>
  <si>
    <t>Апельсины</t>
  </si>
  <si>
    <t>Лимоны</t>
  </si>
  <si>
    <t>Масло сливочное</t>
  </si>
  <si>
    <t>Продукты из шпика, вид соленый</t>
  </si>
  <si>
    <t>Кетчуп</t>
  </si>
  <si>
    <t>Майонез</t>
  </si>
  <si>
    <t xml:space="preserve">Хрен готовый </t>
  </si>
  <si>
    <t xml:space="preserve">Кофе растворимый </t>
  </si>
  <si>
    <t>Соус соевый</t>
  </si>
  <si>
    <t>Квас</t>
  </si>
  <si>
    <t>Приправы и пряности смешанные, Универсальная</t>
  </si>
  <si>
    <t>Вода питьевая упакованная, 5 литров упаковка</t>
  </si>
  <si>
    <t xml:space="preserve">Соль пищевая </t>
  </si>
  <si>
    <t xml:space="preserve">Уксус пищевой </t>
  </si>
  <si>
    <t>Овощи маринованные, Огурцы</t>
  </si>
  <si>
    <t xml:space="preserve">Овощи маринованные, Томаты красные </t>
  </si>
  <si>
    <t>Молоко сгущенное</t>
  </si>
  <si>
    <t>Редис</t>
  </si>
  <si>
    <t xml:space="preserve">Сок из фруктов и (или) овощей </t>
  </si>
  <si>
    <t>Сок из фруктов и (или) овощей (Томатный)</t>
  </si>
  <si>
    <t>Изделия макаронные (рожки, ракушки, спирали)</t>
  </si>
  <si>
    <t xml:space="preserve">Мясо птицы-Куры, Филе </t>
  </si>
  <si>
    <t>Рис. Пропаренный - да.</t>
  </si>
  <si>
    <t xml:space="preserve">Перец обработанный, черный, горошек </t>
  </si>
  <si>
    <t>Соус томатный</t>
  </si>
  <si>
    <t>Смесь сушеных фруктов, Курага</t>
  </si>
  <si>
    <t xml:space="preserve">Поставка продуктов питания </t>
  </si>
  <si>
    <t>Рыба трескообразная мороженая. Треска потрошеная обезглавленная</t>
  </si>
  <si>
    <t xml:space="preserve">Горох консервированный </t>
  </si>
  <si>
    <t xml:space="preserve">Сахар белый  </t>
  </si>
  <si>
    <t>Горчичный порошок</t>
  </si>
  <si>
    <t>КП № 1 от 31.07.2026 № 188-1451.1/285</t>
  </si>
  <si>
    <t>КП № 2 от 31.07.2026 № 188-1451.1/286</t>
  </si>
  <si>
    <t>КП № 3 от 31.07.2026 № 188-1451.1/287</t>
  </si>
  <si>
    <t>Изделия колбасные вареные. Колбаса (колбаска). Категория - А.</t>
  </si>
  <si>
    <t xml:space="preserve"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нужд»,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
Информация о цене товара получена в результате направления запросов о предоставлении ценовой информации (коммерческих предложений) потенциальным поставщикам, имеющим опыт поставки аналогичных товаров, информация о которых имеется в свободном доступе. По итогам сбора ценовой информации получены коммерческие предложения. </t>
  </si>
  <si>
    <t xml:space="preserve">ОБОСНОВАНИЕ НАЧАЛЬНОЙ ЦЕНЫ КОНТРАКТА </t>
  </si>
  <si>
    <t xml:space="preserve">Перец душистый, горошек </t>
  </si>
  <si>
    <t>Джем</t>
  </si>
  <si>
    <t>Манная крупа</t>
  </si>
  <si>
    <t>Кукуруза консервированная</t>
  </si>
  <si>
    <t>Перловая крупа</t>
  </si>
  <si>
    <t>Дрожжи хлебопекарные</t>
  </si>
  <si>
    <t>Кальмар с/м</t>
  </si>
  <si>
    <t xml:space="preserve">                  «25» августа 2026 года</t>
  </si>
  <si>
    <t>* При определении Н(М)ЦК, контракта Заказчиком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Заказчиком применяется округление (в меньшую сторону по модулю) таких показателей.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</si>
</sst>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5" fillId="0" borderId="0" applyNumberFormat="0" applyFill="0" applyBorder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7" fillId="2" borderId="1" xfId="2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20" fillId="2" borderId="1" xfId="2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vertical="center"/>
    </xf>
    <xf numFmtId="4" fontId="20" fillId="3" borderId="1" xfId="2" applyNumberFormat="1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 wrapText="1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5</xdr:row>
      <xdr:rowOff>180975</xdr:rowOff>
    </xdr:from>
    <xdr:to>
      <xdr:col>4</xdr:col>
      <xdr:colOff>114300</xdr:colOff>
      <xdr:row>6</xdr:row>
      <xdr:rowOff>19051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3</xdr:row>
      <xdr:rowOff>371476</xdr:rowOff>
    </xdr:from>
    <xdr:to>
      <xdr:col>5</xdr:col>
      <xdr:colOff>561975</xdr:colOff>
      <xdr:row>3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3</xdr:row>
      <xdr:rowOff>361951</xdr:rowOff>
    </xdr:from>
    <xdr:to>
      <xdr:col>3</xdr:col>
      <xdr:colOff>476250</xdr:colOff>
      <xdr:row>3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4"/>
  <sheetViews>
    <sheetView tabSelected="1" topLeftCell="A85" zoomScale="110" zoomScaleNormal="110" workbookViewId="0">
      <selection activeCell="B98" sqref="B98:I98"/>
    </sheetView>
  </sheetViews>
  <sheetFormatPr defaultRowHeight="15" x14ac:dyDescent="0.25"/>
  <cols>
    <col min="1" max="1" width="6.5703125" customWidth="1"/>
    <col min="2" max="2" width="34.85546875" customWidth="1"/>
    <col min="3" max="3" width="16.42578125" customWidth="1"/>
    <col min="4" max="4" width="13.42578125" customWidth="1"/>
    <col min="5" max="5" width="15.140625" customWidth="1"/>
    <col min="6" max="7" width="13.7109375" customWidth="1"/>
    <col min="8" max="10" width="14.7109375" customWidth="1"/>
    <col min="11" max="12" width="13" customWidth="1"/>
    <col min="13" max="13" width="21.5703125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3" ht="18" customHeight="1" x14ac:dyDescent="0.25">
      <c r="A1" s="33" t="s">
        <v>114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9.5" customHeight="1" x14ac:dyDescent="0.25">
      <c r="A2" s="44" t="s">
        <v>6</v>
      </c>
      <c r="B2" s="45"/>
      <c r="C2" s="45" t="s">
        <v>104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02.75" customHeight="1" x14ac:dyDescent="0.25">
      <c r="A3" s="45" t="s">
        <v>14</v>
      </c>
      <c r="B3" s="45"/>
      <c r="C3" s="49" t="s">
        <v>113</v>
      </c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3" ht="68.25" customHeight="1" x14ac:dyDescent="0.25">
      <c r="A4" s="53" t="s">
        <v>15</v>
      </c>
      <c r="B4" s="53"/>
      <c r="C4" s="52" t="s">
        <v>13</v>
      </c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95.25" customHeight="1" x14ac:dyDescent="0.25">
      <c r="A5" s="53"/>
      <c r="B5" s="53"/>
      <c r="C5" s="57" t="s">
        <v>12</v>
      </c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50.25" customHeight="1" x14ac:dyDescent="0.25">
      <c r="A6" s="53"/>
      <c r="B6" s="53"/>
      <c r="C6" s="54" t="s">
        <v>16</v>
      </c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3" ht="109.5" customHeight="1" x14ac:dyDescent="0.25">
      <c r="A7" s="53"/>
      <c r="B7" s="53"/>
      <c r="C7" s="47" t="s">
        <v>11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49.5" customHeight="1" x14ac:dyDescent="0.25">
      <c r="A8" s="35" t="s">
        <v>0</v>
      </c>
      <c r="B8" s="37" t="s">
        <v>9</v>
      </c>
      <c r="C8" s="35" t="s">
        <v>1</v>
      </c>
      <c r="D8" s="35" t="s">
        <v>20</v>
      </c>
      <c r="E8" s="34" t="s">
        <v>28</v>
      </c>
      <c r="F8" s="34"/>
      <c r="G8" s="34"/>
      <c r="H8" s="39" t="s">
        <v>3</v>
      </c>
      <c r="I8" s="40"/>
      <c r="J8" s="41"/>
      <c r="K8" s="42" t="s">
        <v>4</v>
      </c>
      <c r="L8" s="42" t="s">
        <v>19</v>
      </c>
      <c r="M8" s="42" t="s">
        <v>10</v>
      </c>
    </row>
    <row r="9" spans="1:13" ht="90" customHeight="1" x14ac:dyDescent="0.25">
      <c r="A9" s="36"/>
      <c r="B9" s="38"/>
      <c r="C9" s="36"/>
      <c r="D9" s="36"/>
      <c r="E9" s="16" t="s">
        <v>109</v>
      </c>
      <c r="F9" s="16" t="s">
        <v>110</v>
      </c>
      <c r="G9" s="16" t="s">
        <v>111</v>
      </c>
      <c r="H9" s="17" t="s">
        <v>8</v>
      </c>
      <c r="I9" s="17" t="s">
        <v>2</v>
      </c>
      <c r="J9" s="17" t="s">
        <v>7</v>
      </c>
      <c r="K9" s="43"/>
      <c r="L9" s="43"/>
      <c r="M9" s="43"/>
    </row>
    <row r="10" spans="1:13" ht="27" customHeight="1" x14ac:dyDescent="0.25">
      <c r="A10" s="23">
        <v>1</v>
      </c>
      <c r="B10" s="25" t="s">
        <v>29</v>
      </c>
      <c r="C10" s="24" t="s">
        <v>31</v>
      </c>
      <c r="D10" s="29">
        <v>60</v>
      </c>
      <c r="E10" s="18">
        <v>219.7</v>
      </c>
      <c r="F10" s="18">
        <v>150</v>
      </c>
      <c r="G10" s="19">
        <v>180</v>
      </c>
      <c r="H10" s="20">
        <f>AVERAGE(E10:G10)</f>
        <v>183.23333333333335</v>
      </c>
      <c r="I10" s="21">
        <f>STDEV(E10:G10)</f>
        <v>34.962313043237387</v>
      </c>
      <c r="J10" s="21">
        <f>I10/H10*100</f>
        <v>19.080760256451182</v>
      </c>
      <c r="K10" s="22">
        <f>H10</f>
        <v>183.23333333333335</v>
      </c>
      <c r="L10" s="22">
        <f>ROUNDDOWN(K10,0)</f>
        <v>183</v>
      </c>
      <c r="M10" s="22">
        <f>D10*L10</f>
        <v>10980</v>
      </c>
    </row>
    <row r="11" spans="1:13" ht="25.5" customHeight="1" x14ac:dyDescent="0.25">
      <c r="A11" s="23">
        <v>2</v>
      </c>
      <c r="B11" s="25" t="s">
        <v>30</v>
      </c>
      <c r="C11" s="24" t="s">
        <v>31</v>
      </c>
      <c r="D11" s="29">
        <v>70</v>
      </c>
      <c r="E11" s="18">
        <v>153.4</v>
      </c>
      <c r="F11" s="18">
        <v>210</v>
      </c>
      <c r="G11" s="19">
        <v>260</v>
      </c>
      <c r="H11" s="20">
        <f t="shared" ref="H11:H71" si="0">AVERAGE(E11:G11)</f>
        <v>207.79999999999998</v>
      </c>
      <c r="I11" s="21">
        <f t="shared" ref="I11:I71" si="1">STDEV(E11:G11)</f>
        <v>53.334041661962921</v>
      </c>
      <c r="J11" s="21">
        <f t="shared" ref="J11:J71" si="2">I11/H11*100</f>
        <v>25.666045073129418</v>
      </c>
      <c r="K11" s="22">
        <f t="shared" ref="K11:K71" si="3">H11</f>
        <v>207.79999999999998</v>
      </c>
      <c r="L11" s="22">
        <f t="shared" ref="L11:L71" si="4">ROUNDDOWN(K11,0)</f>
        <v>207</v>
      </c>
      <c r="M11" s="22">
        <f t="shared" ref="M11:M71" si="5">D11*L11</f>
        <v>14490</v>
      </c>
    </row>
    <row r="12" spans="1:13" ht="23.25" customHeight="1" x14ac:dyDescent="0.25">
      <c r="A12" s="23">
        <v>3</v>
      </c>
      <c r="B12" s="25" t="s">
        <v>106</v>
      </c>
      <c r="C12" s="24" t="s">
        <v>31</v>
      </c>
      <c r="D12" s="29">
        <v>8</v>
      </c>
      <c r="E12" s="31">
        <v>390</v>
      </c>
      <c r="F12" s="18">
        <v>300</v>
      </c>
      <c r="G12" s="19">
        <v>302</v>
      </c>
      <c r="H12" s="20">
        <f t="shared" si="0"/>
        <v>330.66666666666669</v>
      </c>
      <c r="I12" s="21">
        <f t="shared" si="1"/>
        <v>51.393903659221522</v>
      </c>
      <c r="J12" s="21">
        <f t="shared" si="2"/>
        <v>15.542511187264571</v>
      </c>
      <c r="K12" s="22">
        <f t="shared" si="3"/>
        <v>330.66666666666669</v>
      </c>
      <c r="L12" s="22">
        <f t="shared" si="4"/>
        <v>330</v>
      </c>
      <c r="M12" s="22">
        <f t="shared" si="5"/>
        <v>2640</v>
      </c>
    </row>
    <row r="13" spans="1:13" ht="23.25" customHeight="1" x14ac:dyDescent="0.25">
      <c r="A13" s="26">
        <v>4</v>
      </c>
      <c r="B13" s="27" t="s">
        <v>103</v>
      </c>
      <c r="C13" s="24" t="s">
        <v>31</v>
      </c>
      <c r="D13" s="29">
        <v>10</v>
      </c>
      <c r="E13" s="31">
        <v>437</v>
      </c>
      <c r="F13" s="18">
        <v>380</v>
      </c>
      <c r="G13" s="19">
        <v>380</v>
      </c>
      <c r="H13" s="20">
        <f t="shared" si="0"/>
        <v>399</v>
      </c>
      <c r="I13" s="21">
        <f t="shared" si="1"/>
        <v>32.908965343808667</v>
      </c>
      <c r="J13" s="21">
        <f t="shared" si="2"/>
        <v>8.2478609884232252</v>
      </c>
      <c r="K13" s="22">
        <f t="shared" si="3"/>
        <v>399</v>
      </c>
      <c r="L13" s="22">
        <f t="shared" si="4"/>
        <v>399</v>
      </c>
      <c r="M13" s="22">
        <f t="shared" si="5"/>
        <v>3990</v>
      </c>
    </row>
    <row r="14" spans="1:13" ht="16.5" customHeight="1" x14ac:dyDescent="0.25">
      <c r="A14" s="23">
        <v>5</v>
      </c>
      <c r="B14" s="25" t="s">
        <v>32</v>
      </c>
      <c r="C14" s="24" t="s">
        <v>31</v>
      </c>
      <c r="D14" s="29">
        <v>10</v>
      </c>
      <c r="E14" s="18">
        <v>225</v>
      </c>
      <c r="F14" s="18">
        <v>360</v>
      </c>
      <c r="G14" s="19">
        <v>420</v>
      </c>
      <c r="H14" s="20">
        <f t="shared" si="0"/>
        <v>335</v>
      </c>
      <c r="I14" s="21">
        <f t="shared" si="1"/>
        <v>99.874921777190892</v>
      </c>
      <c r="J14" s="21">
        <f t="shared" si="2"/>
        <v>29.813409485728627</v>
      </c>
      <c r="K14" s="22">
        <f t="shared" si="3"/>
        <v>335</v>
      </c>
      <c r="L14" s="22">
        <f t="shared" si="4"/>
        <v>335</v>
      </c>
      <c r="M14" s="22">
        <f t="shared" si="5"/>
        <v>3350</v>
      </c>
    </row>
    <row r="15" spans="1:13" ht="23.25" customHeight="1" x14ac:dyDescent="0.25">
      <c r="A15" s="23">
        <v>6</v>
      </c>
      <c r="B15" s="25" t="s">
        <v>33</v>
      </c>
      <c r="C15" s="24" t="s">
        <v>31</v>
      </c>
      <c r="D15" s="29">
        <v>10</v>
      </c>
      <c r="E15" s="31">
        <v>345</v>
      </c>
      <c r="F15" s="18">
        <v>320</v>
      </c>
      <c r="G15" s="19">
        <v>320</v>
      </c>
      <c r="H15" s="20">
        <f t="shared" si="0"/>
        <v>328.33333333333331</v>
      </c>
      <c r="I15" s="21">
        <f t="shared" si="1"/>
        <v>14.433756729740644</v>
      </c>
      <c r="J15" s="21">
        <f t="shared" si="2"/>
        <v>4.3960680395149172</v>
      </c>
      <c r="K15" s="22">
        <f t="shared" si="3"/>
        <v>328.33333333333331</v>
      </c>
      <c r="L15" s="22">
        <f t="shared" si="4"/>
        <v>328</v>
      </c>
      <c r="M15" s="22">
        <f t="shared" si="5"/>
        <v>3280</v>
      </c>
    </row>
    <row r="16" spans="1:13" ht="23.25" customHeight="1" x14ac:dyDescent="0.25">
      <c r="A16" s="23">
        <v>7</v>
      </c>
      <c r="B16" s="25" t="s">
        <v>34</v>
      </c>
      <c r="C16" s="24" t="s">
        <v>31</v>
      </c>
      <c r="D16" s="29">
        <v>48</v>
      </c>
      <c r="E16" s="31">
        <v>73.989999999999995</v>
      </c>
      <c r="F16" s="18">
        <v>70</v>
      </c>
      <c r="G16" s="19">
        <v>120</v>
      </c>
      <c r="H16" s="20">
        <f t="shared" si="0"/>
        <v>87.99666666666667</v>
      </c>
      <c r="I16" s="21">
        <f t="shared" si="1"/>
        <v>27.787407819610149</v>
      </c>
      <c r="J16" s="21">
        <f t="shared" si="2"/>
        <v>31.577795923645002</v>
      </c>
      <c r="K16" s="22">
        <f t="shared" si="3"/>
        <v>87.99666666666667</v>
      </c>
      <c r="L16" s="22">
        <f t="shared" si="4"/>
        <v>87</v>
      </c>
      <c r="M16" s="22">
        <f t="shared" si="5"/>
        <v>4176</v>
      </c>
    </row>
    <row r="17" spans="1:13" ht="23.25" customHeight="1" x14ac:dyDescent="0.25">
      <c r="A17" s="23">
        <v>8</v>
      </c>
      <c r="B17" s="25" t="s">
        <v>35</v>
      </c>
      <c r="C17" s="24" t="s">
        <v>31</v>
      </c>
      <c r="D17" s="29">
        <v>5</v>
      </c>
      <c r="E17" s="18">
        <v>74.400000000000006</v>
      </c>
      <c r="F17" s="18">
        <v>85</v>
      </c>
      <c r="G17" s="19">
        <v>85</v>
      </c>
      <c r="H17" s="20">
        <f t="shared" si="0"/>
        <v>81.466666666666669</v>
      </c>
      <c r="I17" s="21">
        <f t="shared" si="1"/>
        <v>6.11991285341003</v>
      </c>
      <c r="J17" s="21">
        <f t="shared" si="2"/>
        <v>7.5121679870008551</v>
      </c>
      <c r="K17" s="22">
        <f t="shared" si="3"/>
        <v>81.466666666666669</v>
      </c>
      <c r="L17" s="22">
        <f t="shared" si="4"/>
        <v>81</v>
      </c>
      <c r="M17" s="22">
        <f t="shared" si="5"/>
        <v>405</v>
      </c>
    </row>
    <row r="18" spans="1:13" ht="23.25" customHeight="1" x14ac:dyDescent="0.25">
      <c r="A18" s="23">
        <v>9</v>
      </c>
      <c r="B18" s="25" t="s">
        <v>36</v>
      </c>
      <c r="C18" s="24" t="s">
        <v>31</v>
      </c>
      <c r="D18" s="29">
        <v>5</v>
      </c>
      <c r="E18" s="18">
        <v>77.5</v>
      </c>
      <c r="F18" s="18">
        <v>90</v>
      </c>
      <c r="G18" s="19">
        <v>100</v>
      </c>
      <c r="H18" s="20">
        <f t="shared" si="0"/>
        <v>89.166666666666671</v>
      </c>
      <c r="I18" s="21">
        <f t="shared" si="1"/>
        <v>11.273124382057263</v>
      </c>
      <c r="J18" s="21">
        <f t="shared" si="2"/>
        <v>12.642756316325901</v>
      </c>
      <c r="K18" s="22">
        <f t="shared" si="3"/>
        <v>89.166666666666671</v>
      </c>
      <c r="L18" s="22">
        <f t="shared" si="4"/>
        <v>89</v>
      </c>
      <c r="M18" s="22">
        <f t="shared" si="5"/>
        <v>445</v>
      </c>
    </row>
    <row r="19" spans="1:13" ht="17.25" customHeight="1" x14ac:dyDescent="0.25">
      <c r="A19" s="23">
        <v>10</v>
      </c>
      <c r="B19" s="25" t="s">
        <v>37</v>
      </c>
      <c r="C19" s="24" t="s">
        <v>31</v>
      </c>
      <c r="D19" s="29">
        <v>5</v>
      </c>
      <c r="E19" s="18">
        <v>80.599999999999994</v>
      </c>
      <c r="F19" s="18">
        <v>80</v>
      </c>
      <c r="G19" s="19">
        <v>80</v>
      </c>
      <c r="H19" s="20">
        <f t="shared" si="0"/>
        <v>80.2</v>
      </c>
      <c r="I19" s="21">
        <f t="shared" si="1"/>
        <v>0.34641016151377219</v>
      </c>
      <c r="J19" s="21">
        <f t="shared" si="2"/>
        <v>0.43193286971792039</v>
      </c>
      <c r="K19" s="22">
        <f t="shared" si="3"/>
        <v>80.2</v>
      </c>
      <c r="L19" s="22">
        <f t="shared" si="4"/>
        <v>80</v>
      </c>
      <c r="M19" s="22">
        <f t="shared" si="5"/>
        <v>400</v>
      </c>
    </row>
    <row r="20" spans="1:13" ht="18.75" customHeight="1" x14ac:dyDescent="0.25">
      <c r="A20" s="23">
        <v>11</v>
      </c>
      <c r="B20" s="25" t="s">
        <v>38</v>
      </c>
      <c r="C20" s="24" t="s">
        <v>39</v>
      </c>
      <c r="D20" s="29">
        <v>60</v>
      </c>
      <c r="E20" s="18">
        <v>107.3</v>
      </c>
      <c r="F20" s="18">
        <v>95</v>
      </c>
      <c r="G20" s="19">
        <v>105</v>
      </c>
      <c r="H20" s="20">
        <f t="shared" si="0"/>
        <v>102.43333333333334</v>
      </c>
      <c r="I20" s="21">
        <f t="shared" si="1"/>
        <v>6.539367961304313</v>
      </c>
      <c r="J20" s="21">
        <f t="shared" si="2"/>
        <v>6.3840233920966289</v>
      </c>
      <c r="K20" s="22">
        <f t="shared" si="3"/>
        <v>102.43333333333334</v>
      </c>
      <c r="L20" s="22">
        <f t="shared" si="4"/>
        <v>102</v>
      </c>
      <c r="M20" s="22">
        <f t="shared" si="5"/>
        <v>6120</v>
      </c>
    </row>
    <row r="21" spans="1:13" ht="17.25" customHeight="1" x14ac:dyDescent="0.25">
      <c r="A21" s="23">
        <v>12</v>
      </c>
      <c r="B21" s="25" t="s">
        <v>40</v>
      </c>
      <c r="C21" s="24" t="s">
        <v>39</v>
      </c>
      <c r="D21" s="29">
        <v>5</v>
      </c>
      <c r="E21" s="18">
        <v>140</v>
      </c>
      <c r="F21" s="18">
        <v>110</v>
      </c>
      <c r="G21" s="19">
        <v>116</v>
      </c>
      <c r="H21" s="20">
        <f t="shared" si="0"/>
        <v>122</v>
      </c>
      <c r="I21" s="21">
        <f t="shared" si="1"/>
        <v>15.874507866387544</v>
      </c>
      <c r="J21" s="21">
        <f t="shared" si="2"/>
        <v>13.011891693760283</v>
      </c>
      <c r="K21" s="22">
        <f t="shared" si="3"/>
        <v>122</v>
      </c>
      <c r="L21" s="22">
        <f t="shared" si="4"/>
        <v>122</v>
      </c>
      <c r="M21" s="22">
        <f t="shared" si="5"/>
        <v>610</v>
      </c>
    </row>
    <row r="22" spans="1:13" ht="16.5" customHeight="1" x14ac:dyDescent="0.25">
      <c r="A22" s="23">
        <v>13</v>
      </c>
      <c r="B22" s="25" t="s">
        <v>41</v>
      </c>
      <c r="C22" s="24" t="s">
        <v>31</v>
      </c>
      <c r="D22" s="29">
        <v>15</v>
      </c>
      <c r="E22" s="18">
        <v>252</v>
      </c>
      <c r="F22" s="18">
        <v>350</v>
      </c>
      <c r="G22" s="19">
        <v>400</v>
      </c>
      <c r="H22" s="20">
        <f t="shared" si="0"/>
        <v>334</v>
      </c>
      <c r="I22" s="21">
        <f t="shared" si="1"/>
        <v>75.286120898874842</v>
      </c>
      <c r="J22" s="21">
        <f t="shared" si="2"/>
        <v>22.540754760142168</v>
      </c>
      <c r="K22" s="22">
        <f t="shared" si="3"/>
        <v>334</v>
      </c>
      <c r="L22" s="22">
        <f t="shared" si="4"/>
        <v>334</v>
      </c>
      <c r="M22" s="22">
        <f t="shared" si="5"/>
        <v>5010</v>
      </c>
    </row>
    <row r="23" spans="1:13" ht="23.25" customHeight="1" x14ac:dyDescent="0.25">
      <c r="A23" s="23">
        <v>14</v>
      </c>
      <c r="B23" s="25" t="s">
        <v>42</v>
      </c>
      <c r="C23" s="24" t="s">
        <v>31</v>
      </c>
      <c r="D23" s="29">
        <v>10</v>
      </c>
      <c r="E23" s="18">
        <v>700</v>
      </c>
      <c r="F23" s="18">
        <v>600</v>
      </c>
      <c r="G23" s="19">
        <v>900</v>
      </c>
      <c r="H23" s="20">
        <f t="shared" si="0"/>
        <v>733.33333333333337</v>
      </c>
      <c r="I23" s="21">
        <f t="shared" si="1"/>
        <v>152.75252316519479</v>
      </c>
      <c r="J23" s="21">
        <f t="shared" si="2"/>
        <v>20.82988952252656</v>
      </c>
      <c r="K23" s="22">
        <f t="shared" si="3"/>
        <v>733.33333333333337</v>
      </c>
      <c r="L23" s="22">
        <f t="shared" si="4"/>
        <v>733</v>
      </c>
      <c r="M23" s="22">
        <f t="shared" si="5"/>
        <v>7330</v>
      </c>
    </row>
    <row r="24" spans="1:13" ht="23.25" customHeight="1" x14ac:dyDescent="0.25">
      <c r="A24" s="23">
        <v>15</v>
      </c>
      <c r="B24" s="25" t="s">
        <v>43</v>
      </c>
      <c r="C24" s="24" t="s">
        <v>31</v>
      </c>
      <c r="D24" s="29">
        <v>5</v>
      </c>
      <c r="E24" s="31">
        <v>618.79999999999995</v>
      </c>
      <c r="F24" s="18">
        <v>600</v>
      </c>
      <c r="G24" s="19">
        <v>850</v>
      </c>
      <c r="H24" s="20">
        <f t="shared" si="0"/>
        <v>689.6</v>
      </c>
      <c r="I24" s="21">
        <f t="shared" si="1"/>
        <v>139.22815807156204</v>
      </c>
      <c r="J24" s="21">
        <f t="shared" si="2"/>
        <v>20.189698096224191</v>
      </c>
      <c r="K24" s="22">
        <f t="shared" si="3"/>
        <v>689.6</v>
      </c>
      <c r="L24" s="22">
        <f t="shared" si="4"/>
        <v>689</v>
      </c>
      <c r="M24" s="22">
        <f t="shared" si="5"/>
        <v>3445</v>
      </c>
    </row>
    <row r="25" spans="1:13" ht="28.5" customHeight="1" x14ac:dyDescent="0.25">
      <c r="A25" s="23">
        <v>16</v>
      </c>
      <c r="B25" s="25" t="s">
        <v>112</v>
      </c>
      <c r="C25" s="24" t="s">
        <v>31</v>
      </c>
      <c r="D25" s="29">
        <v>7</v>
      </c>
      <c r="E25" s="31">
        <v>944</v>
      </c>
      <c r="F25" s="18">
        <v>600</v>
      </c>
      <c r="G25" s="19">
        <v>600</v>
      </c>
      <c r="H25" s="20">
        <f t="shared" si="0"/>
        <v>714.66666666666663</v>
      </c>
      <c r="I25" s="21">
        <f t="shared" si="1"/>
        <v>198.60849260123135</v>
      </c>
      <c r="J25" s="21">
        <f t="shared" si="2"/>
        <v>27.79036743487379</v>
      </c>
      <c r="K25" s="22">
        <f t="shared" si="3"/>
        <v>714.66666666666663</v>
      </c>
      <c r="L25" s="22">
        <f t="shared" si="4"/>
        <v>714</v>
      </c>
      <c r="M25" s="22">
        <f t="shared" si="5"/>
        <v>4998</v>
      </c>
    </row>
    <row r="26" spans="1:13" ht="30" customHeight="1" x14ac:dyDescent="0.25">
      <c r="A26" s="23">
        <v>17</v>
      </c>
      <c r="B26" s="25" t="s">
        <v>44</v>
      </c>
      <c r="C26" s="24" t="s">
        <v>31</v>
      </c>
      <c r="D26" s="29">
        <v>10</v>
      </c>
      <c r="E26" s="31">
        <v>835</v>
      </c>
      <c r="F26" s="18">
        <v>600</v>
      </c>
      <c r="G26" s="19">
        <v>600</v>
      </c>
      <c r="H26" s="20">
        <f t="shared" si="0"/>
        <v>678.33333333333337</v>
      </c>
      <c r="I26" s="21">
        <f t="shared" si="1"/>
        <v>135.6773132595622</v>
      </c>
      <c r="J26" s="21">
        <f t="shared" si="2"/>
        <v>20.001569522294179</v>
      </c>
      <c r="K26" s="22">
        <f t="shared" si="3"/>
        <v>678.33333333333337</v>
      </c>
      <c r="L26" s="22">
        <f t="shared" si="4"/>
        <v>678</v>
      </c>
      <c r="M26" s="22">
        <f t="shared" si="5"/>
        <v>6780</v>
      </c>
    </row>
    <row r="27" spans="1:13" ht="23.25" customHeight="1" x14ac:dyDescent="0.25">
      <c r="A27" s="23">
        <v>18</v>
      </c>
      <c r="B27" s="25" t="s">
        <v>45</v>
      </c>
      <c r="C27" s="24" t="s">
        <v>31</v>
      </c>
      <c r="D27" s="29">
        <v>10</v>
      </c>
      <c r="E27" s="18">
        <v>300</v>
      </c>
      <c r="F27" s="18">
        <v>350</v>
      </c>
      <c r="G27" s="19">
        <v>400</v>
      </c>
      <c r="H27" s="20">
        <f t="shared" si="0"/>
        <v>350</v>
      </c>
      <c r="I27" s="21">
        <f t="shared" si="1"/>
        <v>50</v>
      </c>
      <c r="J27" s="21">
        <f t="shared" si="2"/>
        <v>14.285714285714285</v>
      </c>
      <c r="K27" s="22">
        <f t="shared" si="3"/>
        <v>350</v>
      </c>
      <c r="L27" s="22">
        <f t="shared" si="4"/>
        <v>350</v>
      </c>
      <c r="M27" s="22">
        <f t="shared" si="5"/>
        <v>3500</v>
      </c>
    </row>
    <row r="28" spans="1:13" ht="23.25" customHeight="1" x14ac:dyDescent="0.25">
      <c r="A28" s="23">
        <v>19</v>
      </c>
      <c r="B28" s="25" t="s">
        <v>46</v>
      </c>
      <c r="C28" s="24" t="s">
        <v>31</v>
      </c>
      <c r="D28" s="29">
        <v>10</v>
      </c>
      <c r="E28" s="18">
        <v>300</v>
      </c>
      <c r="F28" s="18">
        <v>350</v>
      </c>
      <c r="G28" s="19">
        <v>400</v>
      </c>
      <c r="H28" s="20">
        <f t="shared" si="0"/>
        <v>350</v>
      </c>
      <c r="I28" s="21">
        <f t="shared" si="1"/>
        <v>50</v>
      </c>
      <c r="J28" s="21">
        <f t="shared" si="2"/>
        <v>14.285714285714285</v>
      </c>
      <c r="K28" s="22">
        <f t="shared" si="3"/>
        <v>350</v>
      </c>
      <c r="L28" s="22">
        <f t="shared" si="4"/>
        <v>350</v>
      </c>
      <c r="M28" s="22">
        <f t="shared" si="5"/>
        <v>3500</v>
      </c>
    </row>
    <row r="29" spans="1:13" ht="23.25" customHeight="1" x14ac:dyDescent="0.25">
      <c r="A29" s="23">
        <v>20</v>
      </c>
      <c r="B29" s="25" t="s">
        <v>47</v>
      </c>
      <c r="C29" s="24" t="s">
        <v>31</v>
      </c>
      <c r="D29" s="29">
        <v>10</v>
      </c>
      <c r="E29" s="18">
        <v>400.4</v>
      </c>
      <c r="F29" s="18">
        <v>400</v>
      </c>
      <c r="G29" s="19">
        <v>480</v>
      </c>
      <c r="H29" s="20">
        <f t="shared" si="0"/>
        <v>426.8</v>
      </c>
      <c r="I29" s="21">
        <f t="shared" si="1"/>
        <v>46.072985577233872</v>
      </c>
      <c r="J29" s="21">
        <f t="shared" si="2"/>
        <v>10.794982562613372</v>
      </c>
      <c r="K29" s="22">
        <f t="shared" si="3"/>
        <v>426.8</v>
      </c>
      <c r="L29" s="22">
        <f t="shared" si="4"/>
        <v>426</v>
      </c>
      <c r="M29" s="22">
        <f t="shared" si="5"/>
        <v>4260</v>
      </c>
    </row>
    <row r="30" spans="1:13" ht="23.25" customHeight="1" x14ac:dyDescent="0.25">
      <c r="A30" s="23">
        <v>21</v>
      </c>
      <c r="B30" s="25" t="s">
        <v>48</v>
      </c>
      <c r="C30" s="24" t="s">
        <v>27</v>
      </c>
      <c r="D30" s="29">
        <v>500</v>
      </c>
      <c r="E30" s="18">
        <v>12</v>
      </c>
      <c r="F30" s="18">
        <v>12</v>
      </c>
      <c r="G30" s="19">
        <v>15</v>
      </c>
      <c r="H30" s="20">
        <f t="shared" si="0"/>
        <v>13</v>
      </c>
      <c r="I30" s="21">
        <f t="shared" si="1"/>
        <v>1.7320508075688772</v>
      </c>
      <c r="J30" s="21">
        <f t="shared" si="2"/>
        <v>13.323467750529824</v>
      </c>
      <c r="K30" s="22">
        <f t="shared" si="3"/>
        <v>13</v>
      </c>
      <c r="L30" s="22">
        <f t="shared" si="4"/>
        <v>13</v>
      </c>
      <c r="M30" s="22">
        <f t="shared" si="5"/>
        <v>6500</v>
      </c>
    </row>
    <row r="31" spans="1:13" ht="23.25" customHeight="1" x14ac:dyDescent="0.25">
      <c r="A31" s="23">
        <v>22</v>
      </c>
      <c r="B31" s="25" t="s">
        <v>49</v>
      </c>
      <c r="C31" s="24" t="s">
        <v>31</v>
      </c>
      <c r="D31" s="29">
        <v>200</v>
      </c>
      <c r="E31" s="18">
        <v>60.2</v>
      </c>
      <c r="F31" s="18">
        <v>90</v>
      </c>
      <c r="G31" s="19">
        <v>99</v>
      </c>
      <c r="H31" s="20">
        <f t="shared" si="0"/>
        <v>83.066666666666663</v>
      </c>
      <c r="I31" s="21">
        <f t="shared" si="1"/>
        <v>20.307962313667407</v>
      </c>
      <c r="J31" s="21">
        <f t="shared" si="2"/>
        <v>24.447787697031391</v>
      </c>
      <c r="K31" s="22">
        <f t="shared" si="3"/>
        <v>83.066666666666663</v>
      </c>
      <c r="L31" s="22">
        <f t="shared" si="4"/>
        <v>83</v>
      </c>
      <c r="M31" s="22">
        <f t="shared" si="5"/>
        <v>16600</v>
      </c>
    </row>
    <row r="32" spans="1:13" ht="23.25" customHeight="1" x14ac:dyDescent="0.25">
      <c r="A32" s="23">
        <v>23</v>
      </c>
      <c r="B32" s="25" t="s">
        <v>50</v>
      </c>
      <c r="C32" s="24" t="s">
        <v>31</v>
      </c>
      <c r="D32" s="29">
        <v>40</v>
      </c>
      <c r="E32" s="18">
        <v>57</v>
      </c>
      <c r="F32" s="18">
        <v>90</v>
      </c>
      <c r="G32" s="19">
        <v>95</v>
      </c>
      <c r="H32" s="20">
        <f t="shared" si="0"/>
        <v>80.666666666666671</v>
      </c>
      <c r="I32" s="21">
        <f t="shared" si="1"/>
        <v>20.647840887931451</v>
      </c>
      <c r="J32" s="21">
        <f t="shared" si="2"/>
        <v>25.596496968510063</v>
      </c>
      <c r="K32" s="22">
        <f t="shared" si="3"/>
        <v>80.666666666666671</v>
      </c>
      <c r="L32" s="22">
        <f t="shared" si="4"/>
        <v>80</v>
      </c>
      <c r="M32" s="22">
        <f t="shared" si="5"/>
        <v>3200</v>
      </c>
    </row>
    <row r="33" spans="1:13" ht="23.25" customHeight="1" x14ac:dyDescent="0.25">
      <c r="A33" s="23">
        <v>24</v>
      </c>
      <c r="B33" s="25" t="s">
        <v>51</v>
      </c>
      <c r="C33" s="24" t="s">
        <v>31</v>
      </c>
      <c r="D33" s="29">
        <v>40</v>
      </c>
      <c r="E33" s="18">
        <v>58</v>
      </c>
      <c r="F33" s="18">
        <v>90</v>
      </c>
      <c r="G33" s="19">
        <v>90</v>
      </c>
      <c r="H33" s="20">
        <f t="shared" si="0"/>
        <v>79.333333333333329</v>
      </c>
      <c r="I33" s="21">
        <f t="shared" si="1"/>
        <v>18.475208614068041</v>
      </c>
      <c r="J33" s="21">
        <f t="shared" si="2"/>
        <v>23.288078084959718</v>
      </c>
      <c r="K33" s="22">
        <f t="shared" si="3"/>
        <v>79.333333333333329</v>
      </c>
      <c r="L33" s="22">
        <f t="shared" si="4"/>
        <v>79</v>
      </c>
      <c r="M33" s="22">
        <f t="shared" si="5"/>
        <v>3160</v>
      </c>
    </row>
    <row r="34" spans="1:13" ht="23.25" customHeight="1" x14ac:dyDescent="0.25">
      <c r="A34" s="23">
        <v>25</v>
      </c>
      <c r="B34" s="25" t="s">
        <v>52</v>
      </c>
      <c r="C34" s="24" t="s">
        <v>31</v>
      </c>
      <c r="D34" s="29">
        <v>35</v>
      </c>
      <c r="E34" s="18">
        <v>65.25</v>
      </c>
      <c r="F34" s="18">
        <v>90</v>
      </c>
      <c r="G34" s="19">
        <v>90</v>
      </c>
      <c r="H34" s="20">
        <f t="shared" si="0"/>
        <v>81.75</v>
      </c>
      <c r="I34" s="21">
        <f t="shared" si="1"/>
        <v>14.289419162443238</v>
      </c>
      <c r="J34" s="21">
        <f t="shared" si="2"/>
        <v>17.479411819502431</v>
      </c>
      <c r="K34" s="22">
        <f t="shared" si="3"/>
        <v>81.75</v>
      </c>
      <c r="L34" s="22">
        <f t="shared" si="4"/>
        <v>81</v>
      </c>
      <c r="M34" s="22">
        <f t="shared" si="5"/>
        <v>2835</v>
      </c>
    </row>
    <row r="35" spans="1:13" ht="23.25" customHeight="1" x14ac:dyDescent="0.25">
      <c r="A35" s="23">
        <v>26</v>
      </c>
      <c r="B35" s="25" t="s">
        <v>53</v>
      </c>
      <c r="C35" s="24" t="s">
        <v>31</v>
      </c>
      <c r="D35" s="29">
        <v>40</v>
      </c>
      <c r="E35" s="18">
        <v>58</v>
      </c>
      <c r="F35" s="18">
        <v>90</v>
      </c>
      <c r="G35" s="19">
        <v>90</v>
      </c>
      <c r="H35" s="20">
        <f t="shared" si="0"/>
        <v>79.333333333333329</v>
      </c>
      <c r="I35" s="21">
        <f t="shared" si="1"/>
        <v>18.475208614068041</v>
      </c>
      <c r="J35" s="21">
        <f t="shared" si="2"/>
        <v>23.288078084959718</v>
      </c>
      <c r="K35" s="22">
        <f t="shared" si="3"/>
        <v>79.333333333333329</v>
      </c>
      <c r="L35" s="22">
        <f t="shared" si="4"/>
        <v>79</v>
      </c>
      <c r="M35" s="22">
        <f t="shared" si="5"/>
        <v>3160</v>
      </c>
    </row>
    <row r="36" spans="1:13" ht="23.25" customHeight="1" x14ac:dyDescent="0.25">
      <c r="A36" s="23">
        <v>27</v>
      </c>
      <c r="B36" s="25" t="s">
        <v>54</v>
      </c>
      <c r="C36" s="24" t="s">
        <v>31</v>
      </c>
      <c r="D36" s="29">
        <v>5</v>
      </c>
      <c r="E36" s="18">
        <v>350</v>
      </c>
      <c r="F36" s="18">
        <v>400</v>
      </c>
      <c r="G36" s="19">
        <v>480</v>
      </c>
      <c r="H36" s="20">
        <f t="shared" si="0"/>
        <v>410</v>
      </c>
      <c r="I36" s="21">
        <f t="shared" si="1"/>
        <v>65.574385243020004</v>
      </c>
      <c r="J36" s="21">
        <f t="shared" si="2"/>
        <v>15.993752498297562</v>
      </c>
      <c r="K36" s="22">
        <f t="shared" si="3"/>
        <v>410</v>
      </c>
      <c r="L36" s="22">
        <f t="shared" si="4"/>
        <v>410</v>
      </c>
      <c r="M36" s="22">
        <f t="shared" si="5"/>
        <v>2050</v>
      </c>
    </row>
    <row r="37" spans="1:13" ht="23.25" customHeight="1" x14ac:dyDescent="0.25">
      <c r="A37" s="23">
        <v>28</v>
      </c>
      <c r="B37" s="25" t="s">
        <v>55</v>
      </c>
      <c r="C37" s="24" t="s">
        <v>31</v>
      </c>
      <c r="D37" s="29">
        <v>5</v>
      </c>
      <c r="E37" s="18">
        <v>650</v>
      </c>
      <c r="F37" s="18">
        <v>600</v>
      </c>
      <c r="G37" s="19">
        <v>660</v>
      </c>
      <c r="H37" s="20">
        <f t="shared" si="0"/>
        <v>636.66666666666663</v>
      </c>
      <c r="I37" s="21">
        <f t="shared" si="1"/>
        <v>32.145502536643185</v>
      </c>
      <c r="J37" s="21">
        <f t="shared" si="2"/>
        <v>5.049031812038197</v>
      </c>
      <c r="K37" s="22">
        <f t="shared" si="3"/>
        <v>636.66666666666663</v>
      </c>
      <c r="L37" s="22">
        <f t="shared" si="4"/>
        <v>636</v>
      </c>
      <c r="M37" s="22">
        <f t="shared" si="5"/>
        <v>3180</v>
      </c>
    </row>
    <row r="38" spans="1:13" ht="30" customHeight="1" x14ac:dyDescent="0.25">
      <c r="A38" s="23">
        <v>29</v>
      </c>
      <c r="B38" s="25" t="s">
        <v>56</v>
      </c>
      <c r="C38" s="24" t="s">
        <v>31</v>
      </c>
      <c r="D38" s="29">
        <v>5</v>
      </c>
      <c r="E38" s="18">
        <v>350</v>
      </c>
      <c r="F38" s="18">
        <v>360</v>
      </c>
      <c r="G38" s="19">
        <v>450</v>
      </c>
      <c r="H38" s="20">
        <f t="shared" si="0"/>
        <v>386.66666666666669</v>
      </c>
      <c r="I38" s="21">
        <f t="shared" si="1"/>
        <v>55.07570547286111</v>
      </c>
      <c r="J38" s="21">
        <f t="shared" si="2"/>
        <v>14.243716932636493</v>
      </c>
      <c r="K38" s="22">
        <f t="shared" si="3"/>
        <v>386.66666666666669</v>
      </c>
      <c r="L38" s="22">
        <f t="shared" si="4"/>
        <v>386</v>
      </c>
      <c r="M38" s="22">
        <f t="shared" si="5"/>
        <v>1930</v>
      </c>
    </row>
    <row r="39" spans="1:13" ht="30" customHeight="1" x14ac:dyDescent="0.25">
      <c r="A39" s="23">
        <v>30</v>
      </c>
      <c r="B39" s="25" t="s">
        <v>57</v>
      </c>
      <c r="C39" s="24" t="s">
        <v>39</v>
      </c>
      <c r="D39" s="29">
        <v>30</v>
      </c>
      <c r="E39" s="18">
        <v>168</v>
      </c>
      <c r="F39" s="18">
        <v>165</v>
      </c>
      <c r="G39" s="19">
        <v>180</v>
      </c>
      <c r="H39" s="20">
        <f t="shared" si="0"/>
        <v>171</v>
      </c>
      <c r="I39" s="21">
        <f t="shared" si="1"/>
        <v>7.9372539331937721</v>
      </c>
      <c r="J39" s="21">
        <f t="shared" si="2"/>
        <v>4.6416689667799842</v>
      </c>
      <c r="K39" s="22">
        <f t="shared" si="3"/>
        <v>171</v>
      </c>
      <c r="L39" s="22">
        <f t="shared" si="4"/>
        <v>171</v>
      </c>
      <c r="M39" s="22">
        <f t="shared" si="5"/>
        <v>5130</v>
      </c>
    </row>
    <row r="40" spans="1:13" ht="23.25" customHeight="1" x14ac:dyDescent="0.25">
      <c r="A40" s="23">
        <v>31</v>
      </c>
      <c r="B40" s="25" t="s">
        <v>58</v>
      </c>
      <c r="C40" s="24" t="s">
        <v>31</v>
      </c>
      <c r="D40" s="29">
        <v>5</v>
      </c>
      <c r="E40" s="31">
        <v>1370</v>
      </c>
      <c r="F40" s="18">
        <v>1600</v>
      </c>
      <c r="G40" s="19">
        <v>1600</v>
      </c>
      <c r="H40" s="20">
        <f t="shared" si="0"/>
        <v>1523.3333333333333</v>
      </c>
      <c r="I40" s="21">
        <f t="shared" si="1"/>
        <v>132.79056191361391</v>
      </c>
      <c r="J40" s="21">
        <f t="shared" si="2"/>
        <v>8.7171047208061658</v>
      </c>
      <c r="K40" s="22">
        <f t="shared" si="3"/>
        <v>1523.3333333333333</v>
      </c>
      <c r="L40" s="22">
        <f t="shared" si="4"/>
        <v>1523</v>
      </c>
      <c r="M40" s="22">
        <f t="shared" si="5"/>
        <v>7615</v>
      </c>
    </row>
    <row r="41" spans="1:13" ht="23.25" customHeight="1" x14ac:dyDescent="0.25">
      <c r="A41" s="23">
        <v>32</v>
      </c>
      <c r="B41" s="25" t="s">
        <v>59</v>
      </c>
      <c r="C41" s="24" t="s">
        <v>31</v>
      </c>
      <c r="D41" s="29">
        <v>5</v>
      </c>
      <c r="E41" s="18">
        <v>196</v>
      </c>
      <c r="F41" s="18">
        <v>340</v>
      </c>
      <c r="G41" s="19">
        <v>340</v>
      </c>
      <c r="H41" s="20">
        <f t="shared" si="0"/>
        <v>292</v>
      </c>
      <c r="I41" s="21">
        <f t="shared" si="1"/>
        <v>83.138438763306112</v>
      </c>
      <c r="J41" s="21">
        <f t="shared" si="2"/>
        <v>28.472068069625383</v>
      </c>
      <c r="K41" s="22">
        <f t="shared" si="3"/>
        <v>292</v>
      </c>
      <c r="L41" s="22">
        <f t="shared" si="4"/>
        <v>292</v>
      </c>
      <c r="M41" s="22">
        <f t="shared" si="5"/>
        <v>1460</v>
      </c>
    </row>
    <row r="42" spans="1:13" ht="23.25" customHeight="1" x14ac:dyDescent="0.25">
      <c r="A42" s="23">
        <v>33</v>
      </c>
      <c r="B42" s="25" t="s">
        <v>60</v>
      </c>
      <c r="C42" s="24" t="s">
        <v>31</v>
      </c>
      <c r="D42" s="29">
        <v>5</v>
      </c>
      <c r="E42" s="18">
        <v>224</v>
      </c>
      <c r="F42" s="18">
        <v>350</v>
      </c>
      <c r="G42" s="19">
        <v>350</v>
      </c>
      <c r="H42" s="20">
        <f t="shared" si="0"/>
        <v>308</v>
      </c>
      <c r="I42" s="21">
        <f t="shared" si="1"/>
        <v>72.746133917892848</v>
      </c>
      <c r="J42" s="21">
        <f t="shared" si="2"/>
        <v>23.618874648666509</v>
      </c>
      <c r="K42" s="22">
        <f t="shared" si="3"/>
        <v>308</v>
      </c>
      <c r="L42" s="22">
        <f t="shared" si="4"/>
        <v>308</v>
      </c>
      <c r="M42" s="22">
        <f t="shared" si="5"/>
        <v>1540</v>
      </c>
    </row>
    <row r="43" spans="1:13" ht="23.25" customHeight="1" x14ac:dyDescent="0.25">
      <c r="A43" s="23">
        <v>34</v>
      </c>
      <c r="B43" s="25" t="s">
        <v>61</v>
      </c>
      <c r="C43" s="24" t="s">
        <v>31</v>
      </c>
      <c r="D43" s="29">
        <v>3</v>
      </c>
      <c r="E43" s="18">
        <v>938</v>
      </c>
      <c r="F43" s="18">
        <v>1500</v>
      </c>
      <c r="G43" s="19">
        <v>1500</v>
      </c>
      <c r="H43" s="20">
        <f t="shared" si="0"/>
        <v>1312.6666666666667</v>
      </c>
      <c r="I43" s="21">
        <f t="shared" si="1"/>
        <v>324.4708512845699</v>
      </c>
      <c r="J43" s="21">
        <f t="shared" si="2"/>
        <v>24.718449818529955</v>
      </c>
      <c r="K43" s="22">
        <f t="shared" si="3"/>
        <v>1312.6666666666667</v>
      </c>
      <c r="L43" s="22">
        <f t="shared" si="4"/>
        <v>1312</v>
      </c>
      <c r="M43" s="22">
        <f t="shared" si="5"/>
        <v>3936</v>
      </c>
    </row>
    <row r="44" spans="1:13" ht="23.25" customHeight="1" x14ac:dyDescent="0.25">
      <c r="A44" s="23">
        <v>35</v>
      </c>
      <c r="B44" s="25" t="s">
        <v>62</v>
      </c>
      <c r="C44" s="24" t="s">
        <v>31</v>
      </c>
      <c r="D44" s="29">
        <v>10</v>
      </c>
      <c r="E44" s="18">
        <v>143</v>
      </c>
      <c r="F44" s="18">
        <v>120</v>
      </c>
      <c r="G44" s="19">
        <v>120</v>
      </c>
      <c r="H44" s="20">
        <f t="shared" si="0"/>
        <v>127.66666666666667</v>
      </c>
      <c r="I44" s="21">
        <f t="shared" si="1"/>
        <v>13.279056191361391</v>
      </c>
      <c r="J44" s="21">
        <f t="shared" si="2"/>
        <v>10.401349497149914</v>
      </c>
      <c r="K44" s="22">
        <f t="shared" si="3"/>
        <v>127.66666666666667</v>
      </c>
      <c r="L44" s="22">
        <f t="shared" si="4"/>
        <v>127</v>
      </c>
      <c r="M44" s="22">
        <f t="shared" si="5"/>
        <v>1270</v>
      </c>
    </row>
    <row r="45" spans="1:13" ht="23.25" customHeight="1" x14ac:dyDescent="0.25">
      <c r="A45" s="23">
        <v>36</v>
      </c>
      <c r="B45" s="25" t="s">
        <v>63</v>
      </c>
      <c r="C45" s="24" t="s">
        <v>31</v>
      </c>
      <c r="D45" s="29">
        <v>3</v>
      </c>
      <c r="E45" s="18">
        <v>75.599999999999994</v>
      </c>
      <c r="F45" s="18">
        <v>120</v>
      </c>
      <c r="G45" s="19">
        <v>120</v>
      </c>
      <c r="H45" s="20">
        <f t="shared" si="0"/>
        <v>105.2</v>
      </c>
      <c r="I45" s="21">
        <f t="shared" si="1"/>
        <v>25.634351952019365</v>
      </c>
      <c r="J45" s="21">
        <f t="shared" si="2"/>
        <v>24.36725470724274</v>
      </c>
      <c r="K45" s="22">
        <f t="shared" si="3"/>
        <v>105.2</v>
      </c>
      <c r="L45" s="22">
        <f t="shared" si="4"/>
        <v>105</v>
      </c>
      <c r="M45" s="22">
        <f t="shared" si="5"/>
        <v>315</v>
      </c>
    </row>
    <row r="46" spans="1:13" ht="23.25" customHeight="1" x14ac:dyDescent="0.25">
      <c r="A46" s="23">
        <v>37</v>
      </c>
      <c r="B46" s="25" t="s">
        <v>65</v>
      </c>
      <c r="C46" s="24" t="s">
        <v>31</v>
      </c>
      <c r="D46" s="29">
        <v>10</v>
      </c>
      <c r="E46" s="18">
        <v>99.2</v>
      </c>
      <c r="F46" s="18">
        <v>110</v>
      </c>
      <c r="G46" s="19">
        <v>110</v>
      </c>
      <c r="H46" s="20">
        <f t="shared" si="0"/>
        <v>106.39999999999999</v>
      </c>
      <c r="I46" s="21">
        <f t="shared" si="1"/>
        <v>6.2353829072479572</v>
      </c>
      <c r="J46" s="21">
        <f t="shared" si="2"/>
        <v>5.8603222812480809</v>
      </c>
      <c r="K46" s="22">
        <f t="shared" si="3"/>
        <v>106.39999999999999</v>
      </c>
      <c r="L46" s="22">
        <f t="shared" si="4"/>
        <v>106</v>
      </c>
      <c r="M46" s="22">
        <f t="shared" si="5"/>
        <v>1060</v>
      </c>
    </row>
    <row r="47" spans="1:13" ht="18.75" customHeight="1" x14ac:dyDescent="0.25">
      <c r="A47" s="23">
        <v>38</v>
      </c>
      <c r="B47" s="25" t="s">
        <v>64</v>
      </c>
      <c r="C47" s="24" t="s">
        <v>31</v>
      </c>
      <c r="D47" s="29">
        <v>8</v>
      </c>
      <c r="E47" s="18">
        <v>76.8</v>
      </c>
      <c r="F47" s="18">
        <v>80</v>
      </c>
      <c r="G47" s="19">
        <v>80</v>
      </c>
      <c r="H47" s="20">
        <f t="shared" si="0"/>
        <v>78.933333333333337</v>
      </c>
      <c r="I47" s="21">
        <f t="shared" si="1"/>
        <v>1.8475208614068042</v>
      </c>
      <c r="J47" s="21">
        <f t="shared" si="2"/>
        <v>2.3406091994174041</v>
      </c>
      <c r="K47" s="22">
        <f t="shared" si="3"/>
        <v>78.933333333333337</v>
      </c>
      <c r="L47" s="22">
        <f t="shared" si="4"/>
        <v>78</v>
      </c>
      <c r="M47" s="22">
        <f t="shared" si="5"/>
        <v>624</v>
      </c>
    </row>
    <row r="48" spans="1:13" ht="22.5" customHeight="1" x14ac:dyDescent="0.25">
      <c r="A48" s="23">
        <v>39</v>
      </c>
      <c r="B48" s="25" t="s">
        <v>66</v>
      </c>
      <c r="C48" s="24" t="s">
        <v>31</v>
      </c>
      <c r="D48" s="29">
        <v>3</v>
      </c>
      <c r="E48" s="18">
        <v>210</v>
      </c>
      <c r="F48" s="18">
        <v>200</v>
      </c>
      <c r="G48" s="19">
        <v>230</v>
      </c>
      <c r="H48" s="20">
        <f t="shared" si="0"/>
        <v>213.33333333333334</v>
      </c>
      <c r="I48" s="21">
        <f t="shared" si="1"/>
        <v>15.275252316519467</v>
      </c>
      <c r="J48" s="21">
        <f t="shared" si="2"/>
        <v>7.1602745233684999</v>
      </c>
      <c r="K48" s="22">
        <f t="shared" si="3"/>
        <v>213.33333333333334</v>
      </c>
      <c r="L48" s="22">
        <f t="shared" si="4"/>
        <v>213</v>
      </c>
      <c r="M48" s="22">
        <f t="shared" si="5"/>
        <v>639</v>
      </c>
    </row>
    <row r="49" spans="1:13" ht="18.75" customHeight="1" x14ac:dyDescent="0.25">
      <c r="A49" s="23">
        <v>40</v>
      </c>
      <c r="B49" s="25" t="s">
        <v>67</v>
      </c>
      <c r="C49" s="24" t="s">
        <v>31</v>
      </c>
      <c r="D49" s="29">
        <v>15</v>
      </c>
      <c r="E49" s="18">
        <v>487.2</v>
      </c>
      <c r="F49" s="18">
        <v>400</v>
      </c>
      <c r="G49" s="19">
        <v>460</v>
      </c>
      <c r="H49" s="20">
        <f t="shared" si="0"/>
        <v>449.06666666666666</v>
      </c>
      <c r="I49" s="21">
        <f t="shared" si="1"/>
        <v>44.616289999655201</v>
      </c>
      <c r="J49" s="21">
        <f t="shared" si="2"/>
        <v>9.9353377374529099</v>
      </c>
      <c r="K49" s="22">
        <f t="shared" si="3"/>
        <v>449.06666666666666</v>
      </c>
      <c r="L49" s="22">
        <f t="shared" si="4"/>
        <v>449</v>
      </c>
      <c r="M49" s="22">
        <f t="shared" si="5"/>
        <v>6735</v>
      </c>
    </row>
    <row r="50" spans="1:13" ht="19.5" customHeight="1" x14ac:dyDescent="0.25">
      <c r="A50" s="23">
        <v>41</v>
      </c>
      <c r="B50" s="25" t="s">
        <v>68</v>
      </c>
      <c r="C50" s="24" t="s">
        <v>31</v>
      </c>
      <c r="D50" s="29">
        <v>15</v>
      </c>
      <c r="E50" s="18">
        <v>735</v>
      </c>
      <c r="F50" s="18">
        <v>600</v>
      </c>
      <c r="G50" s="19">
        <v>900</v>
      </c>
      <c r="H50" s="20">
        <f t="shared" si="0"/>
        <v>745</v>
      </c>
      <c r="I50" s="21">
        <f t="shared" si="1"/>
        <v>150.24979201316719</v>
      </c>
      <c r="J50" s="21">
        <f t="shared" si="2"/>
        <v>20.167757317203648</v>
      </c>
      <c r="K50" s="22">
        <f t="shared" si="3"/>
        <v>745</v>
      </c>
      <c r="L50" s="22">
        <f t="shared" si="4"/>
        <v>745</v>
      </c>
      <c r="M50" s="22">
        <f t="shared" si="5"/>
        <v>11175</v>
      </c>
    </row>
    <row r="51" spans="1:13" ht="15.75" customHeight="1" x14ac:dyDescent="0.25">
      <c r="A51" s="23">
        <v>42</v>
      </c>
      <c r="B51" s="25" t="s">
        <v>69</v>
      </c>
      <c r="C51" s="24" t="s">
        <v>31</v>
      </c>
      <c r="D51" s="29">
        <v>30</v>
      </c>
      <c r="E51" s="18">
        <v>854</v>
      </c>
      <c r="F51" s="18">
        <v>800</v>
      </c>
      <c r="G51" s="19">
        <v>980</v>
      </c>
      <c r="H51" s="20">
        <f t="shared" si="0"/>
        <v>878</v>
      </c>
      <c r="I51" s="21">
        <f t="shared" si="1"/>
        <v>92.36882591004391</v>
      </c>
      <c r="J51" s="21">
        <f t="shared" si="2"/>
        <v>10.520367415722541</v>
      </c>
      <c r="K51" s="22">
        <f t="shared" si="3"/>
        <v>878</v>
      </c>
      <c r="L51" s="22">
        <f t="shared" si="4"/>
        <v>878</v>
      </c>
      <c r="M51" s="22">
        <f t="shared" si="5"/>
        <v>26340</v>
      </c>
    </row>
    <row r="52" spans="1:13" ht="23.25" customHeight="1" x14ac:dyDescent="0.25">
      <c r="A52" s="23">
        <v>43</v>
      </c>
      <c r="B52" s="25" t="s">
        <v>70</v>
      </c>
      <c r="C52" s="24" t="s">
        <v>31</v>
      </c>
      <c r="D52" s="29">
        <v>80</v>
      </c>
      <c r="E52" s="31">
        <v>469.99</v>
      </c>
      <c r="F52" s="18">
        <v>600</v>
      </c>
      <c r="G52" s="19">
        <v>630</v>
      </c>
      <c r="H52" s="20">
        <f t="shared" si="0"/>
        <v>566.6633333333333</v>
      </c>
      <c r="I52" s="21">
        <f t="shared" si="1"/>
        <v>85.054688485311388</v>
      </c>
      <c r="J52" s="21">
        <f t="shared" si="2"/>
        <v>15.009739201756139</v>
      </c>
      <c r="K52" s="22">
        <f t="shared" si="3"/>
        <v>566.6633333333333</v>
      </c>
      <c r="L52" s="22">
        <f t="shared" si="4"/>
        <v>566</v>
      </c>
      <c r="M52" s="22">
        <f t="shared" si="5"/>
        <v>45280</v>
      </c>
    </row>
    <row r="53" spans="1:13" ht="30" customHeight="1" x14ac:dyDescent="0.25">
      <c r="A53" s="23">
        <v>44</v>
      </c>
      <c r="B53" s="27" t="s">
        <v>105</v>
      </c>
      <c r="C53" s="28" t="s">
        <v>31</v>
      </c>
      <c r="D53" s="30">
        <v>30</v>
      </c>
      <c r="E53" s="18">
        <v>770</v>
      </c>
      <c r="F53" s="18">
        <v>800</v>
      </c>
      <c r="G53" s="19">
        <v>900</v>
      </c>
      <c r="H53" s="20">
        <f t="shared" si="0"/>
        <v>823.33333333333337</v>
      </c>
      <c r="I53" s="21">
        <f t="shared" si="1"/>
        <v>68.068592855540459</v>
      </c>
      <c r="J53" s="21">
        <f t="shared" si="2"/>
        <v>8.2674404277984372</v>
      </c>
      <c r="K53" s="22">
        <f t="shared" si="3"/>
        <v>823.33333333333337</v>
      </c>
      <c r="L53" s="22">
        <f t="shared" si="4"/>
        <v>823</v>
      </c>
      <c r="M53" s="22">
        <f t="shared" si="5"/>
        <v>24690</v>
      </c>
    </row>
    <row r="54" spans="1:13" ht="19.5" customHeight="1" x14ac:dyDescent="0.25">
      <c r="A54" s="23">
        <v>45</v>
      </c>
      <c r="B54" s="25" t="s">
        <v>71</v>
      </c>
      <c r="C54" s="24" t="s">
        <v>31</v>
      </c>
      <c r="D54" s="29">
        <v>10</v>
      </c>
      <c r="E54" s="18">
        <v>350</v>
      </c>
      <c r="F54" s="18">
        <v>280</v>
      </c>
      <c r="G54" s="19">
        <v>460</v>
      </c>
      <c r="H54" s="20">
        <f t="shared" si="0"/>
        <v>363.33333333333331</v>
      </c>
      <c r="I54" s="21">
        <f t="shared" si="1"/>
        <v>90.737717258774722</v>
      </c>
      <c r="J54" s="21">
        <f t="shared" si="2"/>
        <v>24.973683649204055</v>
      </c>
      <c r="K54" s="22">
        <f t="shared" si="3"/>
        <v>363.33333333333331</v>
      </c>
      <c r="L54" s="22">
        <f t="shared" si="4"/>
        <v>363</v>
      </c>
      <c r="M54" s="22">
        <f t="shared" si="5"/>
        <v>3630</v>
      </c>
    </row>
    <row r="55" spans="1:13" ht="15" customHeight="1" x14ac:dyDescent="0.25">
      <c r="A55" s="23">
        <v>46</v>
      </c>
      <c r="B55" s="25" t="s">
        <v>72</v>
      </c>
      <c r="C55" s="24" t="s">
        <v>31</v>
      </c>
      <c r="D55" s="29">
        <v>30</v>
      </c>
      <c r="E55" s="18">
        <v>189</v>
      </c>
      <c r="F55" s="18">
        <v>260</v>
      </c>
      <c r="G55" s="19">
        <v>260</v>
      </c>
      <c r="H55" s="20">
        <f t="shared" si="0"/>
        <v>236.33333333333334</v>
      </c>
      <c r="I55" s="21">
        <f t="shared" si="1"/>
        <v>40.99186911246337</v>
      </c>
      <c r="J55" s="21">
        <f t="shared" si="2"/>
        <v>17.344937565217222</v>
      </c>
      <c r="K55" s="22">
        <f t="shared" si="3"/>
        <v>236.33333333333334</v>
      </c>
      <c r="L55" s="22">
        <f t="shared" si="4"/>
        <v>236</v>
      </c>
      <c r="M55" s="22">
        <f t="shared" si="5"/>
        <v>7080</v>
      </c>
    </row>
    <row r="56" spans="1:13" ht="19.5" customHeight="1" x14ac:dyDescent="0.25">
      <c r="A56" s="23">
        <v>47</v>
      </c>
      <c r="B56" s="25" t="s">
        <v>73</v>
      </c>
      <c r="C56" s="24" t="s">
        <v>31</v>
      </c>
      <c r="D56" s="29">
        <v>30</v>
      </c>
      <c r="E56" s="18">
        <v>224</v>
      </c>
      <c r="F56" s="18">
        <v>360</v>
      </c>
      <c r="G56" s="19">
        <v>360</v>
      </c>
      <c r="H56" s="20">
        <f t="shared" si="0"/>
        <v>314.66666666666669</v>
      </c>
      <c r="I56" s="21">
        <f t="shared" si="1"/>
        <v>78.51963660978916</v>
      </c>
      <c r="J56" s="21">
        <f t="shared" si="2"/>
        <v>24.953274346331298</v>
      </c>
      <c r="K56" s="22">
        <f t="shared" si="3"/>
        <v>314.66666666666669</v>
      </c>
      <c r="L56" s="22">
        <f t="shared" si="4"/>
        <v>314</v>
      </c>
      <c r="M56" s="22">
        <f t="shared" si="5"/>
        <v>9420</v>
      </c>
    </row>
    <row r="57" spans="1:13" ht="19.5" customHeight="1" x14ac:dyDescent="0.25">
      <c r="A57" s="23">
        <v>48</v>
      </c>
      <c r="B57" s="25" t="s">
        <v>74</v>
      </c>
      <c r="C57" s="24" t="s">
        <v>31</v>
      </c>
      <c r="D57" s="29">
        <v>2</v>
      </c>
      <c r="E57" s="31">
        <v>799.99</v>
      </c>
      <c r="F57" s="18">
        <v>600</v>
      </c>
      <c r="G57" s="19">
        <v>600</v>
      </c>
      <c r="H57" s="20">
        <f t="shared" si="0"/>
        <v>666.6633333333333</v>
      </c>
      <c r="I57" s="21">
        <f t="shared" si="1"/>
        <v>115.46428033523368</v>
      </c>
      <c r="J57" s="21">
        <f t="shared" si="2"/>
        <v>17.319728648928297</v>
      </c>
      <c r="K57" s="22">
        <f t="shared" si="3"/>
        <v>666.6633333333333</v>
      </c>
      <c r="L57" s="22">
        <f t="shared" si="4"/>
        <v>666</v>
      </c>
      <c r="M57" s="22">
        <f t="shared" si="5"/>
        <v>1332</v>
      </c>
    </row>
    <row r="58" spans="1:13" ht="17.25" customHeight="1" x14ac:dyDescent="0.25">
      <c r="A58" s="23">
        <v>49</v>
      </c>
      <c r="B58" s="25" t="s">
        <v>75</v>
      </c>
      <c r="C58" s="24" t="s">
        <v>31</v>
      </c>
      <c r="D58" s="29">
        <v>2</v>
      </c>
      <c r="E58" s="31">
        <v>799.99</v>
      </c>
      <c r="F58" s="18">
        <v>600</v>
      </c>
      <c r="G58" s="19">
        <v>600</v>
      </c>
      <c r="H58" s="20">
        <f t="shared" si="0"/>
        <v>666.6633333333333</v>
      </c>
      <c r="I58" s="21">
        <f t="shared" si="1"/>
        <v>115.46428033523368</v>
      </c>
      <c r="J58" s="21">
        <f t="shared" si="2"/>
        <v>17.319728648928297</v>
      </c>
      <c r="K58" s="22">
        <f t="shared" si="3"/>
        <v>666.6633333333333</v>
      </c>
      <c r="L58" s="22">
        <f t="shared" si="4"/>
        <v>666</v>
      </c>
      <c r="M58" s="22">
        <f t="shared" si="5"/>
        <v>1332</v>
      </c>
    </row>
    <row r="59" spans="1:13" ht="18.75" customHeight="1" x14ac:dyDescent="0.25">
      <c r="A59" s="23">
        <v>50</v>
      </c>
      <c r="B59" s="25" t="s">
        <v>76</v>
      </c>
      <c r="C59" s="24" t="s">
        <v>31</v>
      </c>
      <c r="D59" s="29">
        <v>50</v>
      </c>
      <c r="E59" s="18">
        <v>208</v>
      </c>
      <c r="F59" s="18">
        <v>200</v>
      </c>
      <c r="G59" s="19">
        <v>260</v>
      </c>
      <c r="H59" s="20">
        <f t="shared" si="0"/>
        <v>222.66666666666666</v>
      </c>
      <c r="I59" s="21">
        <f t="shared" si="1"/>
        <v>32.578111260988237</v>
      </c>
      <c r="J59" s="21">
        <f t="shared" si="2"/>
        <v>14.63088829086298</v>
      </c>
      <c r="K59" s="22">
        <f t="shared" si="3"/>
        <v>222.66666666666666</v>
      </c>
      <c r="L59" s="22">
        <f t="shared" si="4"/>
        <v>222</v>
      </c>
      <c r="M59" s="22">
        <f t="shared" si="5"/>
        <v>11100</v>
      </c>
    </row>
    <row r="60" spans="1:13" ht="19.5" customHeight="1" x14ac:dyDescent="0.25">
      <c r="A60" s="23">
        <v>51</v>
      </c>
      <c r="B60" s="25" t="s">
        <v>77</v>
      </c>
      <c r="C60" s="24" t="s">
        <v>31</v>
      </c>
      <c r="D60" s="29">
        <v>50</v>
      </c>
      <c r="E60" s="18">
        <v>390</v>
      </c>
      <c r="F60" s="18">
        <v>320</v>
      </c>
      <c r="G60" s="19">
        <v>350</v>
      </c>
      <c r="H60" s="20">
        <f t="shared" si="0"/>
        <v>353.33333333333331</v>
      </c>
      <c r="I60" s="21">
        <f t="shared" si="1"/>
        <v>35.118845842842461</v>
      </c>
      <c r="J60" s="21">
        <f t="shared" si="2"/>
        <v>9.9392959932573</v>
      </c>
      <c r="K60" s="22">
        <f t="shared" si="3"/>
        <v>353.33333333333331</v>
      </c>
      <c r="L60" s="22">
        <f t="shared" si="4"/>
        <v>353</v>
      </c>
      <c r="M60" s="22">
        <f t="shared" si="5"/>
        <v>17650</v>
      </c>
    </row>
    <row r="61" spans="1:13" ht="20.25" customHeight="1" x14ac:dyDescent="0.25">
      <c r="A61" s="23">
        <v>52</v>
      </c>
      <c r="B61" s="25" t="s">
        <v>78</v>
      </c>
      <c r="C61" s="24" t="s">
        <v>31</v>
      </c>
      <c r="D61" s="29">
        <v>50</v>
      </c>
      <c r="E61" s="18">
        <v>182</v>
      </c>
      <c r="F61" s="18">
        <v>300</v>
      </c>
      <c r="G61" s="19">
        <v>360</v>
      </c>
      <c r="H61" s="20">
        <f t="shared" si="0"/>
        <v>280.66666666666669</v>
      </c>
      <c r="I61" s="21">
        <f t="shared" si="1"/>
        <v>90.561213183864368</v>
      </c>
      <c r="J61" s="21">
        <f t="shared" si="2"/>
        <v>32.266465504939795</v>
      </c>
      <c r="K61" s="22">
        <f t="shared" si="3"/>
        <v>280.66666666666669</v>
      </c>
      <c r="L61" s="22">
        <f t="shared" si="4"/>
        <v>280</v>
      </c>
      <c r="M61" s="22">
        <f t="shared" si="5"/>
        <v>14000</v>
      </c>
    </row>
    <row r="62" spans="1:13" ht="19.5" customHeight="1" x14ac:dyDescent="0.25">
      <c r="A62" s="23">
        <v>53</v>
      </c>
      <c r="B62" s="25" t="s">
        <v>79</v>
      </c>
      <c r="C62" s="24" t="s">
        <v>31</v>
      </c>
      <c r="D62" s="29">
        <v>7</v>
      </c>
      <c r="E62" s="18">
        <v>325</v>
      </c>
      <c r="F62" s="18">
        <v>360</v>
      </c>
      <c r="G62" s="19">
        <v>460</v>
      </c>
      <c r="H62" s="20">
        <f t="shared" si="0"/>
        <v>381.66666666666669</v>
      </c>
      <c r="I62" s="21">
        <f t="shared" si="1"/>
        <v>70.059498523279075</v>
      </c>
      <c r="J62" s="21">
        <f t="shared" si="2"/>
        <v>18.356200486448664</v>
      </c>
      <c r="K62" s="22">
        <f t="shared" si="3"/>
        <v>381.66666666666669</v>
      </c>
      <c r="L62" s="22">
        <f t="shared" si="4"/>
        <v>381</v>
      </c>
      <c r="M62" s="22">
        <f t="shared" si="5"/>
        <v>2667</v>
      </c>
    </row>
    <row r="63" spans="1:13" ht="23.25" customHeight="1" x14ac:dyDescent="0.25">
      <c r="A63" s="23">
        <v>54</v>
      </c>
      <c r="B63" s="25" t="s">
        <v>81</v>
      </c>
      <c r="C63" s="24" t="s">
        <v>31</v>
      </c>
      <c r="D63" s="29">
        <v>5</v>
      </c>
      <c r="E63" s="18">
        <v>840</v>
      </c>
      <c r="F63" s="18">
        <v>1000</v>
      </c>
      <c r="G63" s="19">
        <v>1000</v>
      </c>
      <c r="H63" s="20">
        <f t="shared" si="0"/>
        <v>946.66666666666663</v>
      </c>
      <c r="I63" s="21">
        <f t="shared" si="1"/>
        <v>92.376043070340131</v>
      </c>
      <c r="J63" s="21">
        <f t="shared" si="2"/>
        <v>9.7580327186979012</v>
      </c>
      <c r="K63" s="22">
        <f t="shared" si="3"/>
        <v>946.66666666666663</v>
      </c>
      <c r="L63" s="22">
        <f t="shared" si="4"/>
        <v>946</v>
      </c>
      <c r="M63" s="22">
        <f t="shared" si="5"/>
        <v>4730</v>
      </c>
    </row>
    <row r="64" spans="1:13" ht="18" customHeight="1" x14ac:dyDescent="0.25">
      <c r="A64" s="23">
        <v>55</v>
      </c>
      <c r="B64" s="25" t="s">
        <v>80</v>
      </c>
      <c r="C64" s="24" t="s">
        <v>31</v>
      </c>
      <c r="D64" s="29">
        <v>30</v>
      </c>
      <c r="E64" s="18">
        <v>980</v>
      </c>
      <c r="F64" s="18">
        <v>900</v>
      </c>
      <c r="G64" s="19">
        <v>1200</v>
      </c>
      <c r="H64" s="20">
        <f t="shared" si="0"/>
        <v>1026.6666666666667</v>
      </c>
      <c r="I64" s="21">
        <f t="shared" si="1"/>
        <v>155.34906930308034</v>
      </c>
      <c r="J64" s="21">
        <f t="shared" si="2"/>
        <v>15.131402854196136</v>
      </c>
      <c r="K64" s="22">
        <f t="shared" si="3"/>
        <v>1026.6666666666667</v>
      </c>
      <c r="L64" s="22">
        <f t="shared" si="4"/>
        <v>1026</v>
      </c>
      <c r="M64" s="22">
        <f t="shared" si="5"/>
        <v>30780</v>
      </c>
    </row>
    <row r="65" spans="1:13" ht="15.75" customHeight="1" x14ac:dyDescent="0.25">
      <c r="A65" s="23">
        <v>56</v>
      </c>
      <c r="B65" s="25" t="s">
        <v>107</v>
      </c>
      <c r="C65" s="24" t="s">
        <v>31</v>
      </c>
      <c r="D65" s="29">
        <v>50</v>
      </c>
      <c r="E65" s="18">
        <v>91.2</v>
      </c>
      <c r="F65" s="18">
        <v>95</v>
      </c>
      <c r="G65" s="19">
        <v>95</v>
      </c>
      <c r="H65" s="20">
        <f t="shared" si="0"/>
        <v>93.733333333333334</v>
      </c>
      <c r="I65" s="21">
        <f t="shared" si="1"/>
        <v>2.1939310229205766</v>
      </c>
      <c r="J65" s="21">
        <f t="shared" si="2"/>
        <v>2.3406091994174005</v>
      </c>
      <c r="K65" s="22">
        <f t="shared" si="3"/>
        <v>93.733333333333334</v>
      </c>
      <c r="L65" s="22">
        <f t="shared" si="4"/>
        <v>93</v>
      </c>
      <c r="M65" s="22">
        <f t="shared" si="5"/>
        <v>4650</v>
      </c>
    </row>
    <row r="66" spans="1:13" ht="15.75" customHeight="1" x14ac:dyDescent="0.25">
      <c r="A66" s="23">
        <v>57</v>
      </c>
      <c r="B66" s="25" t="s">
        <v>82</v>
      </c>
      <c r="C66" s="24" t="s">
        <v>31</v>
      </c>
      <c r="D66" s="29">
        <v>5</v>
      </c>
      <c r="E66" s="31">
        <v>184</v>
      </c>
      <c r="F66" s="18">
        <v>260</v>
      </c>
      <c r="G66" s="19">
        <v>260</v>
      </c>
      <c r="H66" s="20">
        <f t="shared" si="0"/>
        <v>234.66666666666666</v>
      </c>
      <c r="I66" s="21">
        <f t="shared" si="1"/>
        <v>43.878620458411504</v>
      </c>
      <c r="J66" s="21">
        <f t="shared" si="2"/>
        <v>18.698275763527629</v>
      </c>
      <c r="K66" s="22">
        <f t="shared" si="3"/>
        <v>234.66666666666666</v>
      </c>
      <c r="L66" s="22">
        <f t="shared" si="4"/>
        <v>234</v>
      </c>
      <c r="M66" s="22">
        <f t="shared" si="5"/>
        <v>1170</v>
      </c>
    </row>
    <row r="67" spans="1:13" ht="23.25" customHeight="1" x14ac:dyDescent="0.25">
      <c r="A67" s="23">
        <v>58</v>
      </c>
      <c r="B67" s="25" t="s">
        <v>83</v>
      </c>
      <c r="C67" s="24" t="s">
        <v>31</v>
      </c>
      <c r="D67" s="29">
        <v>10</v>
      </c>
      <c r="E67" s="18">
        <v>234</v>
      </c>
      <c r="F67" s="18">
        <v>300</v>
      </c>
      <c r="G67" s="19">
        <v>300</v>
      </c>
      <c r="H67" s="20">
        <f t="shared" si="0"/>
        <v>278</v>
      </c>
      <c r="I67" s="21">
        <f t="shared" si="1"/>
        <v>38.105117766515299</v>
      </c>
      <c r="J67" s="21">
        <f t="shared" si="2"/>
        <v>13.706876894429964</v>
      </c>
      <c r="K67" s="22">
        <f t="shared" si="3"/>
        <v>278</v>
      </c>
      <c r="L67" s="22">
        <f t="shared" si="4"/>
        <v>278</v>
      </c>
      <c r="M67" s="22">
        <f t="shared" si="5"/>
        <v>2780</v>
      </c>
    </row>
    <row r="68" spans="1:13" ht="23.25" customHeight="1" x14ac:dyDescent="0.25">
      <c r="A68" s="23">
        <v>59</v>
      </c>
      <c r="B68" s="25" t="s">
        <v>108</v>
      </c>
      <c r="C68" s="24" t="s">
        <v>31</v>
      </c>
      <c r="D68" s="29">
        <v>1</v>
      </c>
      <c r="E68" s="18">
        <v>231</v>
      </c>
      <c r="F68" s="18">
        <v>200</v>
      </c>
      <c r="G68" s="19">
        <v>200</v>
      </c>
      <c r="H68" s="20">
        <f t="shared" si="0"/>
        <v>210.33333333333334</v>
      </c>
      <c r="I68" s="21">
        <f t="shared" si="1"/>
        <v>17.897858344878397</v>
      </c>
      <c r="J68" s="21">
        <f t="shared" si="2"/>
        <v>8.5092828897995556</v>
      </c>
      <c r="K68" s="22">
        <f t="shared" si="3"/>
        <v>210.33333333333334</v>
      </c>
      <c r="L68" s="22">
        <f t="shared" si="4"/>
        <v>210</v>
      </c>
      <c r="M68" s="22">
        <f t="shared" si="5"/>
        <v>210</v>
      </c>
    </row>
    <row r="69" spans="1:13" ht="23.25" customHeight="1" x14ac:dyDescent="0.25">
      <c r="A69" s="23">
        <v>60</v>
      </c>
      <c r="B69" s="25" t="s">
        <v>84</v>
      </c>
      <c r="C69" s="24" t="s">
        <v>31</v>
      </c>
      <c r="D69" s="29">
        <v>1</v>
      </c>
      <c r="E69" s="18">
        <v>406</v>
      </c>
      <c r="F69" s="18">
        <v>300</v>
      </c>
      <c r="G69" s="19">
        <v>300</v>
      </c>
      <c r="H69" s="20">
        <f t="shared" si="0"/>
        <v>335.33333333333331</v>
      </c>
      <c r="I69" s="21">
        <f t="shared" si="1"/>
        <v>61.19912853410041</v>
      </c>
      <c r="J69" s="21">
        <f t="shared" si="2"/>
        <v>18.250237137405691</v>
      </c>
      <c r="K69" s="22">
        <f t="shared" si="3"/>
        <v>335.33333333333331</v>
      </c>
      <c r="L69" s="22">
        <f t="shared" si="4"/>
        <v>335</v>
      </c>
      <c r="M69" s="22">
        <f t="shared" si="5"/>
        <v>335</v>
      </c>
    </row>
    <row r="70" spans="1:13" ht="23.25" customHeight="1" x14ac:dyDescent="0.25">
      <c r="A70" s="23">
        <v>61</v>
      </c>
      <c r="B70" s="25" t="s">
        <v>85</v>
      </c>
      <c r="C70" s="24" t="s">
        <v>31</v>
      </c>
      <c r="D70" s="29">
        <v>3</v>
      </c>
      <c r="E70" s="18">
        <v>3640</v>
      </c>
      <c r="F70" s="18">
        <v>3500</v>
      </c>
      <c r="G70" s="19">
        <v>4200</v>
      </c>
      <c r="H70" s="20">
        <f t="shared" si="0"/>
        <v>3780</v>
      </c>
      <c r="I70" s="21">
        <f t="shared" si="1"/>
        <v>370.4051835490427</v>
      </c>
      <c r="J70" s="21">
        <f t="shared" si="2"/>
        <v>9.7990789298688536</v>
      </c>
      <c r="K70" s="22">
        <f t="shared" si="3"/>
        <v>3780</v>
      </c>
      <c r="L70" s="22">
        <f t="shared" si="4"/>
        <v>3780</v>
      </c>
      <c r="M70" s="22">
        <f t="shared" si="5"/>
        <v>11340</v>
      </c>
    </row>
    <row r="71" spans="1:13" ht="18.75" customHeight="1" x14ac:dyDescent="0.25">
      <c r="A71" s="23">
        <v>62</v>
      </c>
      <c r="B71" s="25" t="s">
        <v>86</v>
      </c>
      <c r="C71" s="24" t="s">
        <v>39</v>
      </c>
      <c r="D71" s="29">
        <v>2</v>
      </c>
      <c r="E71" s="31">
        <v>144.99</v>
      </c>
      <c r="F71" s="18">
        <v>250</v>
      </c>
      <c r="G71" s="19">
        <v>250</v>
      </c>
      <c r="H71" s="20">
        <f t="shared" si="0"/>
        <v>214.99666666666667</v>
      </c>
      <c r="I71" s="21">
        <f t="shared" si="1"/>
        <v>60.627551767602547</v>
      </c>
      <c r="J71" s="21">
        <f t="shared" si="2"/>
        <v>28.199298485683133</v>
      </c>
      <c r="K71" s="22">
        <f t="shared" si="3"/>
        <v>214.99666666666667</v>
      </c>
      <c r="L71" s="22">
        <f t="shared" si="4"/>
        <v>214</v>
      </c>
      <c r="M71" s="22">
        <f t="shared" si="5"/>
        <v>428</v>
      </c>
    </row>
    <row r="72" spans="1:13" ht="17.25" customHeight="1" x14ac:dyDescent="0.25">
      <c r="A72" s="23">
        <v>63</v>
      </c>
      <c r="B72" s="25" t="s">
        <v>87</v>
      </c>
      <c r="C72" s="24" t="s">
        <v>39</v>
      </c>
      <c r="D72" s="29">
        <v>4</v>
      </c>
      <c r="E72" s="18">
        <v>112</v>
      </c>
      <c r="F72" s="18">
        <v>150</v>
      </c>
      <c r="G72" s="19">
        <v>200</v>
      </c>
      <c r="H72" s="20">
        <f t="shared" ref="H72:H94" si="6">AVERAGE(E72:G72)</f>
        <v>154</v>
      </c>
      <c r="I72" s="21">
        <f t="shared" ref="I72:I94" si="7">STDEV(E72:G72)</f>
        <v>44.13615298142782</v>
      </c>
      <c r="J72" s="21">
        <f t="shared" ref="J72:J94" si="8">I72/H72*100</f>
        <v>28.65983959832975</v>
      </c>
      <c r="K72" s="22">
        <f t="shared" ref="K72:K94" si="9">H72</f>
        <v>154</v>
      </c>
      <c r="L72" s="22">
        <f t="shared" ref="L72:L94" si="10">ROUNDDOWN(K72,0)</f>
        <v>154</v>
      </c>
      <c r="M72" s="22">
        <f t="shared" ref="M72:M94" si="11">D72*L72</f>
        <v>616</v>
      </c>
    </row>
    <row r="73" spans="1:13" ht="25.5" customHeight="1" x14ac:dyDescent="0.25">
      <c r="A73" s="23">
        <v>64</v>
      </c>
      <c r="B73" s="25" t="s">
        <v>88</v>
      </c>
      <c r="C73" s="24" t="s">
        <v>31</v>
      </c>
      <c r="D73" s="29">
        <v>3</v>
      </c>
      <c r="E73" s="18">
        <v>350</v>
      </c>
      <c r="F73" s="18">
        <v>600</v>
      </c>
      <c r="G73" s="32">
        <v>492</v>
      </c>
      <c r="H73" s="20">
        <f t="shared" si="6"/>
        <v>480.66666666666669</v>
      </c>
      <c r="I73" s="21">
        <f t="shared" si="7"/>
        <v>125.38474123007677</v>
      </c>
      <c r="J73" s="21">
        <f t="shared" si="8"/>
        <v>26.085591101957718</v>
      </c>
      <c r="K73" s="22">
        <f t="shared" si="9"/>
        <v>480.66666666666669</v>
      </c>
      <c r="L73" s="22">
        <f t="shared" si="10"/>
        <v>480</v>
      </c>
      <c r="M73" s="22">
        <f t="shared" si="11"/>
        <v>1440</v>
      </c>
    </row>
    <row r="74" spans="1:13" ht="27" customHeight="1" x14ac:dyDescent="0.25">
      <c r="A74" s="23">
        <v>65</v>
      </c>
      <c r="B74" s="25" t="s">
        <v>89</v>
      </c>
      <c r="C74" s="24" t="s">
        <v>39</v>
      </c>
      <c r="D74" s="29">
        <v>420</v>
      </c>
      <c r="E74" s="18">
        <v>19.600000000000001</v>
      </c>
      <c r="F74" s="18">
        <v>25</v>
      </c>
      <c r="G74" s="19">
        <v>25</v>
      </c>
      <c r="H74" s="20">
        <f t="shared" si="6"/>
        <v>23.2</v>
      </c>
      <c r="I74" s="21">
        <f t="shared" si="7"/>
        <v>3.1176914536240199</v>
      </c>
      <c r="J74" s="21">
        <f t="shared" si="8"/>
        <v>13.438325231138018</v>
      </c>
      <c r="K74" s="22">
        <f t="shared" si="9"/>
        <v>23.2</v>
      </c>
      <c r="L74" s="22">
        <f t="shared" si="10"/>
        <v>23</v>
      </c>
      <c r="M74" s="22">
        <f t="shared" si="11"/>
        <v>9660</v>
      </c>
    </row>
    <row r="75" spans="1:13" ht="16.5" customHeight="1" x14ac:dyDescent="0.25">
      <c r="A75" s="23">
        <v>66</v>
      </c>
      <c r="B75" s="25" t="s">
        <v>90</v>
      </c>
      <c r="C75" s="24" t="s">
        <v>31</v>
      </c>
      <c r="D75" s="29">
        <v>15</v>
      </c>
      <c r="E75" s="18">
        <v>25.2</v>
      </c>
      <c r="F75" s="18">
        <v>45</v>
      </c>
      <c r="G75" s="19">
        <v>45</v>
      </c>
      <c r="H75" s="20">
        <f t="shared" si="6"/>
        <v>38.4</v>
      </c>
      <c r="I75" s="21">
        <f t="shared" si="7"/>
        <v>11.431535329954583</v>
      </c>
      <c r="J75" s="21">
        <f t="shared" si="8"/>
        <v>29.76962325509006</v>
      </c>
      <c r="K75" s="22">
        <f t="shared" si="9"/>
        <v>38.4</v>
      </c>
      <c r="L75" s="22">
        <f t="shared" si="10"/>
        <v>38</v>
      </c>
      <c r="M75" s="22">
        <f t="shared" si="11"/>
        <v>570</v>
      </c>
    </row>
    <row r="76" spans="1:13" ht="18.75" customHeight="1" x14ac:dyDescent="0.25">
      <c r="A76" s="23">
        <v>67</v>
      </c>
      <c r="B76" s="25" t="s">
        <v>91</v>
      </c>
      <c r="C76" s="24" t="s">
        <v>39</v>
      </c>
      <c r="D76" s="29">
        <v>2</v>
      </c>
      <c r="E76" s="18">
        <v>56</v>
      </c>
      <c r="F76" s="18">
        <v>60</v>
      </c>
      <c r="G76" s="19">
        <v>60</v>
      </c>
      <c r="H76" s="20">
        <f t="shared" si="6"/>
        <v>58.666666666666664</v>
      </c>
      <c r="I76" s="21">
        <f t="shared" si="7"/>
        <v>2.3094010767585029</v>
      </c>
      <c r="J76" s="21">
        <f t="shared" si="8"/>
        <v>3.9364791081110848</v>
      </c>
      <c r="K76" s="22">
        <f t="shared" si="9"/>
        <v>58.666666666666664</v>
      </c>
      <c r="L76" s="22">
        <f t="shared" si="10"/>
        <v>58</v>
      </c>
      <c r="M76" s="22">
        <f t="shared" si="11"/>
        <v>116</v>
      </c>
    </row>
    <row r="77" spans="1:13" ht="18" customHeight="1" x14ac:dyDescent="0.25">
      <c r="A77" s="23">
        <v>68</v>
      </c>
      <c r="B77" s="25" t="s">
        <v>92</v>
      </c>
      <c r="C77" s="24" t="s">
        <v>31</v>
      </c>
      <c r="D77" s="29">
        <v>8</v>
      </c>
      <c r="E77" s="18">
        <v>168</v>
      </c>
      <c r="F77" s="18">
        <v>250</v>
      </c>
      <c r="G77" s="19">
        <v>250</v>
      </c>
      <c r="H77" s="20">
        <f t="shared" si="6"/>
        <v>222.66666666666666</v>
      </c>
      <c r="I77" s="21">
        <f t="shared" si="7"/>
        <v>47.342722073549261</v>
      </c>
      <c r="J77" s="21">
        <f t="shared" si="8"/>
        <v>21.261701530037094</v>
      </c>
      <c r="K77" s="22">
        <f t="shared" si="9"/>
        <v>222.66666666666666</v>
      </c>
      <c r="L77" s="22">
        <f t="shared" si="10"/>
        <v>222</v>
      </c>
      <c r="M77" s="22">
        <f t="shared" si="11"/>
        <v>1776</v>
      </c>
    </row>
    <row r="78" spans="1:13" ht="16.5" customHeight="1" x14ac:dyDescent="0.25">
      <c r="A78" s="23">
        <v>69</v>
      </c>
      <c r="B78" s="25" t="s">
        <v>93</v>
      </c>
      <c r="C78" s="24" t="s">
        <v>31</v>
      </c>
      <c r="D78" s="29">
        <v>8</v>
      </c>
      <c r="E78" s="18">
        <v>175</v>
      </c>
      <c r="F78" s="18">
        <v>300</v>
      </c>
      <c r="G78" s="19">
        <v>300</v>
      </c>
      <c r="H78" s="20">
        <f t="shared" si="6"/>
        <v>258.33333333333331</v>
      </c>
      <c r="I78" s="21">
        <f t="shared" si="7"/>
        <v>72.168783648703183</v>
      </c>
      <c r="J78" s="21">
        <f t="shared" si="8"/>
        <v>27.936303347885104</v>
      </c>
      <c r="K78" s="22">
        <f t="shared" si="9"/>
        <v>258.33333333333331</v>
      </c>
      <c r="L78" s="22">
        <f t="shared" si="10"/>
        <v>258</v>
      </c>
      <c r="M78" s="22">
        <f t="shared" si="11"/>
        <v>2064</v>
      </c>
    </row>
    <row r="79" spans="1:13" ht="16.5" customHeight="1" x14ac:dyDescent="0.25">
      <c r="A79" s="23">
        <v>70</v>
      </c>
      <c r="B79" s="27" t="s">
        <v>94</v>
      </c>
      <c r="C79" s="24" t="s">
        <v>31</v>
      </c>
      <c r="D79" s="29">
        <v>5</v>
      </c>
      <c r="E79" s="18">
        <v>324.8</v>
      </c>
      <c r="F79" s="18">
        <v>350</v>
      </c>
      <c r="G79" s="19">
        <v>350</v>
      </c>
      <c r="H79" s="20">
        <f t="shared" si="6"/>
        <v>341.59999999999997</v>
      </c>
      <c r="I79" s="21">
        <f t="shared" si="7"/>
        <v>14.549226783578563</v>
      </c>
      <c r="J79" s="21">
        <f t="shared" si="8"/>
        <v>4.2591413300874015</v>
      </c>
      <c r="K79" s="22">
        <f t="shared" si="9"/>
        <v>341.59999999999997</v>
      </c>
      <c r="L79" s="22">
        <f t="shared" si="10"/>
        <v>341</v>
      </c>
      <c r="M79" s="22">
        <f t="shared" si="11"/>
        <v>1705</v>
      </c>
    </row>
    <row r="80" spans="1:13" ht="15" customHeight="1" x14ac:dyDescent="0.25">
      <c r="A80" s="23">
        <v>71</v>
      </c>
      <c r="B80" s="25" t="s">
        <v>95</v>
      </c>
      <c r="C80" s="24" t="s">
        <v>31</v>
      </c>
      <c r="D80" s="29">
        <v>10</v>
      </c>
      <c r="E80" s="31">
        <v>259.99</v>
      </c>
      <c r="F80" s="18">
        <v>150</v>
      </c>
      <c r="G80" s="32">
        <v>270</v>
      </c>
      <c r="H80" s="20">
        <f t="shared" si="6"/>
        <v>226.66333333333333</v>
      </c>
      <c r="I80" s="21">
        <f t="shared" si="7"/>
        <v>66.580778257191696</v>
      </c>
      <c r="J80" s="21">
        <f t="shared" si="8"/>
        <v>29.374304735595391</v>
      </c>
      <c r="K80" s="22">
        <f t="shared" si="9"/>
        <v>226.66333333333333</v>
      </c>
      <c r="L80" s="22">
        <f t="shared" si="10"/>
        <v>226</v>
      </c>
      <c r="M80" s="22">
        <f t="shared" si="11"/>
        <v>2260</v>
      </c>
    </row>
    <row r="81" spans="1:19" ht="16.5" customHeight="1" x14ac:dyDescent="0.25">
      <c r="A81" s="23">
        <v>72</v>
      </c>
      <c r="B81" s="25" t="s">
        <v>96</v>
      </c>
      <c r="C81" s="24" t="s">
        <v>39</v>
      </c>
      <c r="D81" s="29">
        <v>30</v>
      </c>
      <c r="E81" s="18">
        <v>71.400000000000006</v>
      </c>
      <c r="F81" s="18">
        <v>90</v>
      </c>
      <c r="G81" s="19">
        <v>90</v>
      </c>
      <c r="H81" s="20">
        <f t="shared" si="6"/>
        <v>83.8</v>
      </c>
      <c r="I81" s="21">
        <f t="shared" si="7"/>
        <v>10.738715006926942</v>
      </c>
      <c r="J81" s="21">
        <f t="shared" si="8"/>
        <v>12.814695712323321</v>
      </c>
      <c r="K81" s="22">
        <f t="shared" si="9"/>
        <v>83.8</v>
      </c>
      <c r="L81" s="22">
        <f t="shared" si="10"/>
        <v>83</v>
      </c>
      <c r="M81" s="22">
        <f t="shared" si="11"/>
        <v>2490</v>
      </c>
    </row>
    <row r="82" spans="1:19" ht="27" customHeight="1" x14ac:dyDescent="0.25">
      <c r="A82" s="23">
        <v>73</v>
      </c>
      <c r="B82" s="25" t="s">
        <v>97</v>
      </c>
      <c r="C82" s="24" t="s">
        <v>39</v>
      </c>
      <c r="D82" s="29">
        <v>20</v>
      </c>
      <c r="E82" s="18">
        <v>88.4</v>
      </c>
      <c r="F82" s="18">
        <v>100</v>
      </c>
      <c r="G82" s="19">
        <v>100</v>
      </c>
      <c r="H82" s="20">
        <f t="shared" si="6"/>
        <v>96.133333333333326</v>
      </c>
      <c r="I82" s="21">
        <f t="shared" si="7"/>
        <v>6.6972631225996553</v>
      </c>
      <c r="J82" s="21">
        <f t="shared" si="8"/>
        <v>6.9666398640079636</v>
      </c>
      <c r="K82" s="22">
        <f t="shared" si="9"/>
        <v>96.133333333333326</v>
      </c>
      <c r="L82" s="22">
        <f t="shared" si="10"/>
        <v>96</v>
      </c>
      <c r="M82" s="22">
        <f t="shared" si="11"/>
        <v>1920</v>
      </c>
    </row>
    <row r="83" spans="1:19" ht="27.75" customHeight="1" x14ac:dyDescent="0.25">
      <c r="A83" s="23">
        <v>74</v>
      </c>
      <c r="B83" s="25" t="s">
        <v>98</v>
      </c>
      <c r="C83" s="24" t="s">
        <v>31</v>
      </c>
      <c r="D83" s="29">
        <v>10</v>
      </c>
      <c r="E83" s="18">
        <v>81</v>
      </c>
      <c r="F83" s="18">
        <v>120</v>
      </c>
      <c r="G83" s="19">
        <v>120</v>
      </c>
      <c r="H83" s="20">
        <f t="shared" si="6"/>
        <v>107</v>
      </c>
      <c r="I83" s="21">
        <f t="shared" si="7"/>
        <v>22.516660498395403</v>
      </c>
      <c r="J83" s="21">
        <f t="shared" si="8"/>
        <v>21.043607942425609</v>
      </c>
      <c r="K83" s="22">
        <f t="shared" si="9"/>
        <v>107</v>
      </c>
      <c r="L83" s="22">
        <f t="shared" si="10"/>
        <v>107</v>
      </c>
      <c r="M83" s="22">
        <f t="shared" si="11"/>
        <v>1070</v>
      </c>
    </row>
    <row r="84" spans="1:19" ht="23.25" customHeight="1" x14ac:dyDescent="0.25">
      <c r="A84" s="23">
        <v>75</v>
      </c>
      <c r="B84" s="25" t="s">
        <v>99</v>
      </c>
      <c r="C84" s="24" t="s">
        <v>31</v>
      </c>
      <c r="D84" s="29">
        <v>10</v>
      </c>
      <c r="E84" s="18">
        <v>559</v>
      </c>
      <c r="F84" s="18">
        <v>480</v>
      </c>
      <c r="G84" s="19">
        <v>550</v>
      </c>
      <c r="H84" s="20">
        <f t="shared" si="6"/>
        <v>529.66666666666663</v>
      </c>
      <c r="I84" s="21">
        <f t="shared" si="7"/>
        <v>43.247350593225171</v>
      </c>
      <c r="J84" s="21">
        <f t="shared" si="8"/>
        <v>8.165012698532129</v>
      </c>
      <c r="K84" s="22">
        <f t="shared" si="9"/>
        <v>529.66666666666663</v>
      </c>
      <c r="L84" s="22">
        <f t="shared" si="10"/>
        <v>529</v>
      </c>
      <c r="M84" s="22">
        <f t="shared" si="11"/>
        <v>5290</v>
      </c>
    </row>
    <row r="85" spans="1:19" ht="23.25" customHeight="1" x14ac:dyDescent="0.25">
      <c r="A85" s="23">
        <v>76</v>
      </c>
      <c r="B85" s="25" t="s">
        <v>100</v>
      </c>
      <c r="C85" s="24" t="s">
        <v>31</v>
      </c>
      <c r="D85" s="29">
        <v>10</v>
      </c>
      <c r="E85" s="18">
        <v>119</v>
      </c>
      <c r="F85" s="18">
        <v>120</v>
      </c>
      <c r="G85" s="19">
        <v>160</v>
      </c>
      <c r="H85" s="20">
        <f t="shared" si="6"/>
        <v>133</v>
      </c>
      <c r="I85" s="21">
        <f t="shared" si="7"/>
        <v>23.388031127053001</v>
      </c>
      <c r="J85" s="21">
        <f t="shared" si="8"/>
        <v>17.584985809814285</v>
      </c>
      <c r="K85" s="22">
        <f t="shared" si="9"/>
        <v>133</v>
      </c>
      <c r="L85" s="22">
        <f t="shared" si="10"/>
        <v>133</v>
      </c>
      <c r="M85" s="22">
        <f t="shared" si="11"/>
        <v>1330</v>
      </c>
    </row>
    <row r="86" spans="1:19" ht="23.25" customHeight="1" x14ac:dyDescent="0.25">
      <c r="A86" s="23">
        <v>77</v>
      </c>
      <c r="B86" s="25" t="s">
        <v>101</v>
      </c>
      <c r="C86" s="24" t="s">
        <v>31</v>
      </c>
      <c r="D86" s="29">
        <v>1</v>
      </c>
      <c r="E86" s="18">
        <v>1875</v>
      </c>
      <c r="F86" s="18">
        <v>2000</v>
      </c>
      <c r="G86" s="19">
        <v>3000</v>
      </c>
      <c r="H86" s="20">
        <f t="shared" si="6"/>
        <v>2291.6666666666665</v>
      </c>
      <c r="I86" s="21">
        <f t="shared" si="7"/>
        <v>616.61035778953067</v>
      </c>
      <c r="J86" s="21">
        <f t="shared" si="8"/>
        <v>26.906633794452251</v>
      </c>
      <c r="K86" s="22">
        <f t="shared" si="9"/>
        <v>2291.6666666666665</v>
      </c>
      <c r="L86" s="22">
        <f t="shared" si="10"/>
        <v>2291</v>
      </c>
      <c r="M86" s="22">
        <f t="shared" si="11"/>
        <v>2291</v>
      </c>
    </row>
    <row r="87" spans="1:19" ht="23.25" customHeight="1" x14ac:dyDescent="0.25">
      <c r="A87" s="23">
        <v>78</v>
      </c>
      <c r="B87" s="25" t="s">
        <v>115</v>
      </c>
      <c r="C87" s="24" t="s">
        <v>31</v>
      </c>
      <c r="D87" s="29">
        <v>1</v>
      </c>
      <c r="E87" s="31">
        <v>1706</v>
      </c>
      <c r="F87" s="31">
        <v>1400</v>
      </c>
      <c r="G87" s="32">
        <v>1600</v>
      </c>
      <c r="H87" s="20">
        <f t="shared" si="6"/>
        <v>1568.6666666666667</v>
      </c>
      <c r="I87" s="21">
        <f t="shared" si="7"/>
        <v>155.38768719989795</v>
      </c>
      <c r="J87" s="21">
        <f t="shared" si="8"/>
        <v>9.9057174160580921</v>
      </c>
      <c r="K87" s="22">
        <f t="shared" si="9"/>
        <v>1568.6666666666667</v>
      </c>
      <c r="L87" s="22">
        <f t="shared" si="10"/>
        <v>1568</v>
      </c>
      <c r="M87" s="22">
        <f t="shared" si="11"/>
        <v>1568</v>
      </c>
    </row>
    <row r="88" spans="1:19" ht="17.25" customHeight="1" x14ac:dyDescent="0.25">
      <c r="A88" s="23">
        <v>79</v>
      </c>
      <c r="B88" s="25" t="s">
        <v>102</v>
      </c>
      <c r="C88" s="24" t="s">
        <v>31</v>
      </c>
      <c r="D88" s="29">
        <v>10</v>
      </c>
      <c r="E88" s="18">
        <v>448</v>
      </c>
      <c r="F88" s="18">
        <v>350</v>
      </c>
      <c r="G88" s="19">
        <v>350</v>
      </c>
      <c r="H88" s="20">
        <f t="shared" si="6"/>
        <v>382.66666666666669</v>
      </c>
      <c r="I88" s="21">
        <f t="shared" si="7"/>
        <v>56.580326380583408</v>
      </c>
      <c r="J88" s="21">
        <f t="shared" si="8"/>
        <v>14.785799576807509</v>
      </c>
      <c r="K88" s="22">
        <f t="shared" si="9"/>
        <v>382.66666666666669</v>
      </c>
      <c r="L88" s="22">
        <f t="shared" si="10"/>
        <v>382</v>
      </c>
      <c r="M88" s="22">
        <f t="shared" si="11"/>
        <v>3820</v>
      </c>
    </row>
    <row r="89" spans="1:19" ht="18.75" customHeight="1" x14ac:dyDescent="0.25">
      <c r="A89" s="23">
        <v>80</v>
      </c>
      <c r="B89" s="27" t="s">
        <v>116</v>
      </c>
      <c r="C89" s="24" t="s">
        <v>31</v>
      </c>
      <c r="D89" s="29">
        <v>5</v>
      </c>
      <c r="E89" s="31">
        <v>635</v>
      </c>
      <c r="F89" s="31">
        <v>568</v>
      </c>
      <c r="G89" s="32">
        <v>567</v>
      </c>
      <c r="H89" s="20">
        <f t="shared" si="6"/>
        <v>590</v>
      </c>
      <c r="I89" s="21">
        <f t="shared" si="7"/>
        <v>38.974350539810153</v>
      </c>
      <c r="J89" s="21">
        <f t="shared" si="8"/>
        <v>6.6058221253915512</v>
      </c>
      <c r="K89" s="22">
        <f t="shared" si="9"/>
        <v>590</v>
      </c>
      <c r="L89" s="22">
        <f t="shared" si="10"/>
        <v>590</v>
      </c>
      <c r="M89" s="22">
        <f t="shared" si="11"/>
        <v>2950</v>
      </c>
    </row>
    <row r="90" spans="1:19" ht="18.75" customHeight="1" x14ac:dyDescent="0.25">
      <c r="A90" s="23">
        <v>81</v>
      </c>
      <c r="B90" s="27" t="s">
        <v>119</v>
      </c>
      <c r="C90" s="24" t="s">
        <v>31</v>
      </c>
      <c r="D90" s="29">
        <v>5</v>
      </c>
      <c r="E90" s="31">
        <v>119.99</v>
      </c>
      <c r="F90" s="31">
        <v>221</v>
      </c>
      <c r="G90" s="32">
        <v>194</v>
      </c>
      <c r="H90" s="20">
        <f t="shared" si="6"/>
        <v>178.33</v>
      </c>
      <c r="I90" s="21">
        <f t="shared" si="7"/>
        <v>52.296431044575129</v>
      </c>
      <c r="J90" s="21">
        <f t="shared" si="8"/>
        <v>29.325649663306862</v>
      </c>
      <c r="K90" s="22">
        <f t="shared" si="9"/>
        <v>178.33</v>
      </c>
      <c r="L90" s="22">
        <f t="shared" si="10"/>
        <v>178</v>
      </c>
      <c r="M90" s="22">
        <f t="shared" si="11"/>
        <v>890</v>
      </c>
    </row>
    <row r="91" spans="1:19" ht="18.75" customHeight="1" x14ac:dyDescent="0.25">
      <c r="A91" s="23">
        <v>82</v>
      </c>
      <c r="B91" s="27" t="s">
        <v>117</v>
      </c>
      <c r="C91" s="24" t="s">
        <v>31</v>
      </c>
      <c r="D91" s="29">
        <v>5</v>
      </c>
      <c r="E91" s="31">
        <v>140</v>
      </c>
      <c r="F91" s="31">
        <v>130</v>
      </c>
      <c r="G91" s="32">
        <v>80</v>
      </c>
      <c r="H91" s="20">
        <f t="shared" si="6"/>
        <v>116.66666666666667</v>
      </c>
      <c r="I91" s="21">
        <f t="shared" si="7"/>
        <v>32.145502536643164</v>
      </c>
      <c r="J91" s="21">
        <f t="shared" si="8"/>
        <v>27.553287888551282</v>
      </c>
      <c r="K91" s="22">
        <f t="shared" si="9"/>
        <v>116.66666666666667</v>
      </c>
      <c r="L91" s="22">
        <f t="shared" si="10"/>
        <v>116</v>
      </c>
      <c r="M91" s="22">
        <f t="shared" si="11"/>
        <v>580</v>
      </c>
    </row>
    <row r="92" spans="1:19" ht="18.75" customHeight="1" x14ac:dyDescent="0.25">
      <c r="A92" s="23">
        <v>83</v>
      </c>
      <c r="B92" s="27" t="s">
        <v>121</v>
      </c>
      <c r="C92" s="24" t="s">
        <v>31</v>
      </c>
      <c r="D92" s="29">
        <v>10</v>
      </c>
      <c r="E92" s="31">
        <v>480</v>
      </c>
      <c r="F92" s="31">
        <v>880</v>
      </c>
      <c r="G92" s="32">
        <v>689</v>
      </c>
      <c r="H92" s="20">
        <f t="shared" si="6"/>
        <v>683</v>
      </c>
      <c r="I92" s="21">
        <f t="shared" si="7"/>
        <v>200.06748861321771</v>
      </c>
      <c r="J92" s="21">
        <f t="shared" si="8"/>
        <v>29.292458069285171</v>
      </c>
      <c r="K92" s="22">
        <f t="shared" si="9"/>
        <v>683</v>
      </c>
      <c r="L92" s="22">
        <f t="shared" si="10"/>
        <v>683</v>
      </c>
      <c r="M92" s="22">
        <f t="shared" si="11"/>
        <v>6830</v>
      </c>
    </row>
    <row r="93" spans="1:19" ht="18.75" customHeight="1" x14ac:dyDescent="0.25">
      <c r="A93" s="23">
        <v>84</v>
      </c>
      <c r="B93" s="27" t="s">
        <v>118</v>
      </c>
      <c r="C93" s="24" t="s">
        <v>31</v>
      </c>
      <c r="D93" s="29">
        <v>8</v>
      </c>
      <c r="E93" s="31">
        <v>410</v>
      </c>
      <c r="F93" s="31">
        <v>260</v>
      </c>
      <c r="G93" s="32">
        <v>520</v>
      </c>
      <c r="H93" s="20">
        <f t="shared" si="6"/>
        <v>396.66666666666669</v>
      </c>
      <c r="I93" s="21">
        <f t="shared" si="7"/>
        <v>130.51181300301266</v>
      </c>
      <c r="J93" s="21">
        <f t="shared" si="8"/>
        <v>32.90213773185193</v>
      </c>
      <c r="K93" s="22">
        <f t="shared" si="9"/>
        <v>396.66666666666669</v>
      </c>
      <c r="L93" s="22">
        <f t="shared" si="10"/>
        <v>396</v>
      </c>
      <c r="M93" s="22">
        <f t="shared" si="11"/>
        <v>3168</v>
      </c>
    </row>
    <row r="94" spans="1:19" ht="26.25" customHeight="1" x14ac:dyDescent="0.25">
      <c r="A94" s="23">
        <v>85</v>
      </c>
      <c r="B94" s="27" t="s">
        <v>120</v>
      </c>
      <c r="C94" s="24" t="s">
        <v>31</v>
      </c>
      <c r="D94" s="29">
        <v>2</v>
      </c>
      <c r="E94" s="31">
        <v>415</v>
      </c>
      <c r="F94" s="31">
        <v>446</v>
      </c>
      <c r="G94" s="32">
        <v>301</v>
      </c>
      <c r="H94" s="20">
        <f t="shared" si="6"/>
        <v>387.33333333333331</v>
      </c>
      <c r="I94" s="21">
        <f t="shared" si="7"/>
        <v>76.356619446733916</v>
      </c>
      <c r="J94" s="21">
        <f t="shared" si="8"/>
        <v>19.713412938055228</v>
      </c>
      <c r="K94" s="22">
        <f t="shared" si="9"/>
        <v>387.33333333333331</v>
      </c>
      <c r="L94" s="22">
        <f t="shared" si="10"/>
        <v>387</v>
      </c>
      <c r="M94" s="22">
        <f t="shared" si="11"/>
        <v>774</v>
      </c>
    </row>
    <row r="95" spans="1:19" ht="49.5" customHeight="1" x14ac:dyDescent="0.25">
      <c r="A95" s="4"/>
      <c r="B95" s="64" t="s">
        <v>123</v>
      </c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P95" s="1"/>
      <c r="Q95" s="1"/>
      <c r="R95" s="1"/>
    </row>
    <row r="96" spans="1:19" x14ac:dyDescent="0.25">
      <c r="A96" s="11"/>
      <c r="B96" s="62" t="s">
        <v>5</v>
      </c>
      <c r="C96" s="62"/>
      <c r="D96" s="62"/>
      <c r="E96" s="62"/>
      <c r="F96" s="12"/>
      <c r="G96" s="12"/>
      <c r="H96" s="11"/>
      <c r="I96" s="11"/>
      <c r="J96" s="11"/>
      <c r="K96" s="11"/>
      <c r="L96" s="11"/>
      <c r="M96" s="13"/>
      <c r="P96" s="1"/>
      <c r="Q96" s="2"/>
      <c r="R96" s="1"/>
      <c r="S96" s="3"/>
    </row>
    <row r="97" spans="1:19" ht="15.75" x14ac:dyDescent="0.25">
      <c r="A97" s="11"/>
      <c r="B97" s="62" t="s">
        <v>17</v>
      </c>
      <c r="C97" s="62"/>
      <c r="D97" s="62"/>
      <c r="E97" s="9">
        <f>SUM(M10:M94)</f>
        <v>449945</v>
      </c>
      <c r="F97" s="10" t="s">
        <v>18</v>
      </c>
      <c r="G97" s="14"/>
      <c r="H97" s="11"/>
      <c r="I97" s="11"/>
      <c r="J97" s="11"/>
      <c r="K97" s="11"/>
      <c r="L97" s="11"/>
      <c r="M97" s="13"/>
      <c r="P97" s="1"/>
      <c r="Q97" s="1"/>
      <c r="R97" s="1"/>
      <c r="S97" s="3"/>
    </row>
    <row r="98" spans="1:19" ht="15" customHeight="1" x14ac:dyDescent="0.25">
      <c r="A98" s="15"/>
      <c r="B98" s="60" t="s">
        <v>26</v>
      </c>
      <c r="C98" s="60"/>
      <c r="D98" s="60"/>
      <c r="E98" s="60"/>
      <c r="F98" s="60"/>
      <c r="G98" s="60"/>
      <c r="H98" s="60"/>
      <c r="I98" s="60"/>
      <c r="J98" s="15"/>
      <c r="K98" s="15"/>
      <c r="L98" s="15"/>
      <c r="M98" s="15"/>
    </row>
    <row r="99" spans="1:19" x14ac:dyDescent="0.25">
      <c r="A99" s="15"/>
      <c r="B99" s="61" t="s">
        <v>24</v>
      </c>
      <c r="C99" s="61"/>
      <c r="D99" s="61"/>
      <c r="E99" s="61"/>
      <c r="F99" s="61"/>
      <c r="G99" s="61"/>
      <c r="H99" s="61"/>
      <c r="I99" s="61"/>
      <c r="J99" s="15"/>
      <c r="K99" s="15"/>
      <c r="L99" s="15"/>
      <c r="M99" s="15"/>
    </row>
    <row r="100" spans="1:19" x14ac:dyDescent="0.25">
      <c r="A100" s="15"/>
      <c r="B100" s="5"/>
      <c r="C100" s="6"/>
      <c r="D100" s="6"/>
      <c r="E100" s="48" t="s">
        <v>21</v>
      </c>
      <c r="F100" s="48"/>
      <c r="G100" s="48"/>
      <c r="H100" s="48"/>
      <c r="I100" s="48"/>
      <c r="J100" s="15"/>
      <c r="K100" s="15"/>
      <c r="L100" s="15"/>
      <c r="M100" s="15"/>
    </row>
    <row r="101" spans="1:19" x14ac:dyDescent="0.25">
      <c r="A101" s="15"/>
      <c r="B101" s="63" t="s">
        <v>25</v>
      </c>
      <c r="C101" s="63"/>
      <c r="D101" s="5"/>
      <c r="E101" s="63" t="s">
        <v>22</v>
      </c>
      <c r="F101" s="63"/>
      <c r="G101" s="63"/>
      <c r="H101" s="63"/>
      <c r="I101" s="63"/>
      <c r="J101" s="15"/>
      <c r="K101" s="15"/>
      <c r="L101" s="15"/>
      <c r="M101" s="15"/>
    </row>
    <row r="102" spans="1:19" x14ac:dyDescent="0.25">
      <c r="A102" s="15"/>
      <c r="B102" s="5"/>
      <c r="C102" s="5"/>
      <c r="D102" s="5"/>
      <c r="E102" s="5"/>
      <c r="F102" s="5"/>
      <c r="G102" s="5"/>
      <c r="H102" s="5"/>
      <c r="I102" s="5"/>
      <c r="J102" s="15"/>
      <c r="K102" s="15"/>
      <c r="L102" s="15"/>
      <c r="M102" s="15"/>
    </row>
    <row r="103" spans="1:19" x14ac:dyDescent="0.25">
      <c r="A103" s="15"/>
      <c r="B103" s="61" t="s">
        <v>23</v>
      </c>
      <c r="C103" s="61"/>
      <c r="D103" s="61"/>
      <c r="E103" s="61"/>
      <c r="F103" s="61" t="s">
        <v>122</v>
      </c>
      <c r="G103" s="61"/>
      <c r="H103" s="61"/>
      <c r="I103" s="7"/>
      <c r="J103" s="15"/>
      <c r="K103" s="15"/>
      <c r="L103" s="15"/>
      <c r="M103" s="15"/>
    </row>
    <row r="104" spans="1:19" x14ac:dyDescent="0.25">
      <c r="B104" s="8"/>
      <c r="C104" s="8"/>
      <c r="D104" s="8"/>
      <c r="E104" s="8"/>
      <c r="F104" s="8"/>
      <c r="G104" s="8"/>
      <c r="H104" s="8"/>
      <c r="I104" s="8"/>
    </row>
  </sheetData>
  <mergeCells count="29">
    <mergeCell ref="B101:C101"/>
    <mergeCell ref="E101:I101"/>
    <mergeCell ref="F103:H103"/>
    <mergeCell ref="B103:E103"/>
    <mergeCell ref="B96:E96"/>
    <mergeCell ref="B95:M95"/>
    <mergeCell ref="E100:I100"/>
    <mergeCell ref="C3:M3"/>
    <mergeCell ref="C4:M4"/>
    <mergeCell ref="A4:B7"/>
    <mergeCell ref="C6:M6"/>
    <mergeCell ref="C5:M5"/>
    <mergeCell ref="B98:I98"/>
    <mergeCell ref="B99:I99"/>
    <mergeCell ref="B97:D97"/>
    <mergeCell ref="A1:M1"/>
    <mergeCell ref="E8:G8"/>
    <mergeCell ref="A8:A9"/>
    <mergeCell ref="B8:B9"/>
    <mergeCell ref="C8:C9"/>
    <mergeCell ref="D8:D9"/>
    <mergeCell ref="H8:J8"/>
    <mergeCell ref="M8:M9"/>
    <mergeCell ref="A2:B2"/>
    <mergeCell ref="L8:L9"/>
    <mergeCell ref="C2:M2"/>
    <mergeCell ref="A3:B3"/>
    <mergeCell ref="K8:K9"/>
    <mergeCell ref="C7:M7"/>
  </mergeCells>
  <pageMargins left="0.51181102362204722" right="0.51181102362204722" top="0.51181102362204722" bottom="0.39370078740157483" header="0.11811023622047245" footer="0.11811023622047245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2026-07-31T09:29:21Z</cp:lastPrinted>
  <dcterms:created xsi:type="dcterms:W3CDTF">2021-07-09T06:55:37Z</dcterms:created>
  <dcterms:modified xsi:type="dcterms:W3CDTF">2026-08-25T11:46:41Z</dcterms:modified>
</cp:coreProperties>
</file>