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bookViews>
  <sheets>
    <sheet name="ОБСН " sheetId="1" r:id="rId1"/>
    <sheet name="расчет Источника 1" sheetId="2" r:id="rId2"/>
  </sheets>
  <calcPr calcId="124519"/>
</workbook>
</file>

<file path=xl/calcChain.xml><?xml version="1.0" encoding="utf-8"?>
<calcChain xmlns="http://schemas.openxmlformats.org/spreadsheetml/2006/main">
  <c r="M7" i="1"/>
  <c r="I34" i="2" l="1"/>
  <c r="I33"/>
  <c r="I32"/>
  <c r="I31"/>
  <c r="I9"/>
  <c r="I20"/>
  <c r="I21"/>
  <c r="I22"/>
  <c r="I23"/>
  <c r="I19"/>
  <c r="F33" l="1"/>
  <c r="N8" i="1"/>
  <c r="G9" i="2" l="1"/>
  <c r="I10" l="1"/>
</calcChain>
</file>

<file path=xl/sharedStrings.xml><?xml version="1.0" encoding="utf-8"?>
<sst xmlns="http://schemas.openxmlformats.org/spreadsheetml/2006/main" count="115" uniqueCount="97">
  <si>
    <t>Обоснование начальной (максимальной) цены контракта</t>
  </si>
  <si>
    <t>Используемый метод определения НМЦК: иной - минимальное значение цены за единицу препарата, расчитанной в соответствии с п.2 Порядка определения начальной (максимальной) цены контракта, цены контракта, заключаемого с единственным поставщиком (подрядчиком, исполителем), начальной цены единицы товара, работы, услуги при осуществлении закупок лекарственных препаратов для медицинского применения, утвержденного Приказом Минздрава России от 19.12.2019 № 1064н.</t>
  </si>
  <si>
    <t>№ п/п</t>
  </si>
  <si>
    <t>Основные характеристики объекта закупки (МНН),  (лекарственная форма, дозировка)</t>
  </si>
  <si>
    <t>Наличие лекарственного препарата в перечне ЖНВЛП</t>
  </si>
  <si>
    <t>Ед. изм.</t>
  </si>
  <si>
    <t>Кол-во</t>
  </si>
  <si>
    <r>
      <rPr>
        <b/>
        <u/>
        <sz val="8"/>
        <color indexed="64"/>
        <rFont val="Times New Roman"/>
        <family val="1"/>
        <charset val="204"/>
      </rPr>
      <t>Источник 1</t>
    </r>
    <r>
      <rPr>
        <sz val="8"/>
        <color indexed="64"/>
        <rFont val="Times New Roman"/>
        <family val="1"/>
        <charset val="204"/>
      </rPr>
      <t xml:space="preserve">      Цена, расчитанная методом сопоставимых рыночных цен (анализ рынка), руб. за единицу, без учета НДС и оптовой надбавки</t>
    </r>
  </si>
  <si>
    <r>
      <rPr>
        <b/>
        <u/>
        <sz val="8"/>
        <color indexed="64"/>
        <rFont val="Times New Roman"/>
        <family val="1"/>
        <charset val="204"/>
      </rPr>
      <t>Источник 2</t>
    </r>
    <r>
      <rPr>
        <sz val="8"/>
        <color indexed="64"/>
        <rFont val="Times New Roman"/>
        <family val="1"/>
        <charset val="204"/>
      </rPr>
      <t xml:space="preserve">      Цена, расчитанная тарифным методом, руб. за единицу, без учета НДС и оптовой надбавки</t>
    </r>
  </si>
  <si>
    <r>
      <rPr>
        <b/>
        <u/>
        <sz val="8"/>
        <color indexed="64"/>
        <rFont val="Times New Roman"/>
        <family val="1"/>
        <charset val="204"/>
      </rPr>
      <t>Источник 3</t>
    </r>
    <r>
      <rPr>
        <sz val="8"/>
        <color indexed="64"/>
        <rFont val="Times New Roman"/>
        <family val="1"/>
        <charset val="204"/>
      </rPr>
      <t xml:space="preserve">    Средневзвешенная цена за единицу, руб. за единицу, без учета НДС и оптовой надбавки</t>
    </r>
  </si>
  <si>
    <r>
      <rPr>
        <b/>
        <u/>
        <sz val="8"/>
        <color indexed="64"/>
        <rFont val="Times New Roman"/>
        <family val="1"/>
        <charset val="204"/>
      </rPr>
      <t>Источник 4</t>
    </r>
    <r>
      <rPr>
        <sz val="8"/>
        <color indexed="64"/>
        <rFont val="Times New Roman"/>
        <family val="1"/>
        <charset val="204"/>
      </rPr>
      <t xml:space="preserve">    Референтная цена</t>
    </r>
  </si>
  <si>
    <t>Минимальное значение цены</t>
  </si>
  <si>
    <t>Минимальное значение цены с учетом НДС и оптовой надбавкой, руб.</t>
  </si>
  <si>
    <t>Сумма НМЦК, руб.</t>
  </si>
  <si>
    <t>Да</t>
  </si>
  <si>
    <t>см[3*];^мл</t>
  </si>
  <si>
    <t>Не применяется</t>
  </si>
  <si>
    <t>итого:</t>
  </si>
  <si>
    <t>Составил</t>
  </si>
  <si>
    <t xml:space="preserve"> Расчет  цены единицы планируемого к закупке лекарственного препарата согласно  приказу Министерства здравоохранения РФ  от от от 19.12.2019 г. N 1064н  (без учета НДС и оптовой надбавки)</t>
  </si>
  <si>
    <r>
      <t xml:space="preserve"> Цена единицы каждого планируемого к закупке лекарственного препарата установлена по одному наименованию (международному непатентованному наименованию, при отсутствии такого наименования - по группировочному или химическому наименованию, а также составу комбинированного лекарственного препарата)</t>
    </r>
    <r>
      <rPr>
        <b/>
        <sz val="10"/>
        <color indexed="64"/>
        <rFont val="Times New Roman"/>
        <family val="1"/>
        <charset val="204"/>
      </rPr>
      <t xml:space="preserve"> с учетом эквивалентных лекарственных форм и дозировок.</t>
    </r>
  </si>
  <si>
    <t>Источник 1.      Цена, расчитанная методом сопоставимых рыночных цен (анализ рынка), руб. за единицу, без учета НДС и оптовой надбавки</t>
  </si>
  <si>
    <t>источники информации (, номер сведений о контракте, ссылка на страницу в сети интернет)</t>
  </si>
  <si>
    <t>наименование поставщика</t>
  </si>
  <si>
    <t>основные характеристики объекта закупки (лекарственная форма, дозировка,количество в упаковке и др)</t>
  </si>
  <si>
    <t>цена за упаковку и/или за мл лекарственного препарата  с НДС и оптовой надбавкой, руб.</t>
  </si>
  <si>
    <t>кол-во в упаковке</t>
  </si>
  <si>
    <t>цена за единицу лекарственного препарата с НДС и оптовой надбавкой, руб.</t>
  </si>
  <si>
    <t xml:space="preserve"> цена за единицу лекарственного препарата без учета НДС и оптовой надбавки, руб.
</t>
  </si>
  <si>
    <t>Минимальное значение цены за единицу лекарственного препарата, рублей:</t>
  </si>
  <si>
    <t>Источник 1.1 Информация, размещенная на официальном сайте единой информационной системы в сфере закупок  ((http://zakupki.gov.ru)</t>
  </si>
  <si>
    <t>Наименование заказчика</t>
  </si>
  <si>
    <t>Количество Товара, мл*</t>
  </si>
  <si>
    <t>Цена по контракту за единицу Товара мл*) без учета НДС, руб.</t>
  </si>
  <si>
    <t>Номер и дата контракта (номер реестровой записи)</t>
  </si>
  <si>
    <t>Ссылка на страницу в сети Интернет</t>
  </si>
  <si>
    <t>Источник 2 .     Цена, расчитанная тарифным методом, руб. за единицу, без учета НДС и оптовой надбавки</t>
  </si>
  <si>
    <t>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по адресу  в сети Интернет http://grls.rosminzdrav.ru/:</t>
  </si>
  <si>
    <t>Информация о владелеце РУ/производителе/упаковщике/Выпускающий контроль</t>
  </si>
  <si>
    <t>Торговое наименование лекарственного препарата</t>
  </si>
  <si>
    <t>Лекарственная форма, дозировка, упаковка (полная)</t>
  </si>
  <si>
    <t>№ РУ</t>
  </si>
  <si>
    <t>Дата регистрации цены
(№ решения)</t>
  </si>
  <si>
    <t>Зарегистрированная предельная цена руб. без НДС</t>
  </si>
  <si>
    <t>Расчетна предельная цена заединицу товара без учета НДС руб.</t>
  </si>
  <si>
    <t>Минимальное значение цены за единицу флакона без учета НДС руб.</t>
  </si>
  <si>
    <t xml:space="preserve">* В  случае наличия эквивалентных лекарственных форм и дозировок таблица     заполняется  с приведением их к сопоставимому значению  </t>
  </si>
  <si>
    <t>Источник 3.    Средневзвешенная цена за единицу, руб. за единицу, без учета НДС и оптовой надбавки</t>
  </si>
  <si>
    <t xml:space="preserve">Расчет  средневзвешенной цены за единицу лекарственного препарата (без учета НДС и оптовой надбавки) </t>
  </si>
  <si>
    <t>расчет средневзвешенной цены производится  на основании всех заключенных заказчиком контрактов (договоров) за 12 месяцев, предшествующих месяцу расчета, за исключением контрактов (договоров) на поставку лекарств для назначения пациенту по решению врачебной комиссии.</t>
  </si>
  <si>
    <t xml:space="preserve">источники информации  и реквизиты докумета </t>
  </si>
  <si>
    <t>количество упаковок</t>
  </si>
  <si>
    <t>количество единиц в упаковке  лекарственного препарата</t>
  </si>
  <si>
    <t xml:space="preserve">общее количество  единиц лекарственного препарата, мл </t>
  </si>
  <si>
    <t>Источник 4.    Референтная цена</t>
  </si>
  <si>
    <t>Информация о референтной цене на дату расчета НМЦК, цены единицы лекарственного препарата на официальном сайте единой информационной системы в сфере закупок (http://zakupki.gov.ru) отсутствует.</t>
  </si>
  <si>
    <t xml:space="preserve">цена за мл лекарственного препарата без учета НДС и оптовой надбавки, руб.
</t>
  </si>
  <si>
    <t>цена за мл лекарственного препарата с НДС и оптовой надбавкой, руб.</t>
  </si>
  <si>
    <t>Фентанил раствор для в/в и в/м введения 50мкг/мл, 2*см[3*];^мл</t>
  </si>
  <si>
    <t>ОАО "Амурфармация"</t>
  </si>
  <si>
    <t>Фентанил р-р для в/в и в/м введ.50 мкг/мл 2 мл № 10</t>
  </si>
  <si>
    <t>Фентанил</t>
  </si>
  <si>
    <t>раствор для внутривенного и внутримышечного введения, 50 мкг/мл, 2 мл - ампулы (5) - упаковки ячейковые контурные (100) - коробки картонные</t>
  </si>
  <si>
    <t>ФГУП "Государственный завод медицинских препаратов" - Россия</t>
  </si>
  <si>
    <t xml:space="preserve">Вл.Федеральное государственное унитарное предприятие "Государственный завод медицинских препаратов" (ФГУП "ГосЗМП"), Россия; Вып.к.Перв.Уп.Втор.Уп.Пр.ФГУП "Государственный завод медицинских препаратов", Россия; </t>
  </si>
  <si>
    <t xml:space="preserve">Вл.Вып.к.Перв.Уп.Втор.Уп.Пр.Федеральное государственное унитарное предприятие "МОСКОВСКИЙ ЭНДОКРИННЫЙ ЗАВОД" (ФГУП "МОСКОВСКИЙ ЭНДОКРИННЫЙ ЗАВОД"), Россия (7722059711); </t>
  </si>
  <si>
    <t>Р N002020/01</t>
  </si>
  <si>
    <t>24.12.2020 
 (741/20-20-ОПР)</t>
  </si>
  <si>
    <t>Фентанил раствор для внутривенного и внутримышечного введения 50 мкг/мл, 2 мл</t>
  </si>
  <si>
    <t xml:space="preserve">Вл.Федеральное государственное унитарное предприятие "МОСКОВСКИЙ ЭНДОКРИННЫЙ ЗАВОД" (ФГУП "ЭНДОФАРМ"), Россия (7722059711); Перв.Уп.Втор.Уп.Пр.Федеральное государственное унитарное предприятие "МОСКОВСКИЙ ЭНДОКРИННЫЙ ЗАВОД" (ФГУП "ЭНДОФАРМ"), Россия (7722059711); Вып.к.Федеральное государственное унитарное предприятие "МОСКОВСКИЙ ЭНДОКРИННЫЙ ЗАВОД" (ФГУП "ЭНДОФАРМ"), Россия (7722059711); </t>
  </si>
  <si>
    <t>М.С. Прутенко</t>
  </si>
  <si>
    <t>ГОСУДАРСТВЕННОЕ БЮДЖЕТНОЕ УЧРЕЖДЕНИЕ РЯЗАНСКОЙ ОБЛАСТИ "ОБЛАСТНАЯ ДЕТСКАЯ КЛИНИЧЕСКАЯ БОЛЬНИЦА ИМЕНИ Н.В. ДМИТРИЕВОЙ"</t>
  </si>
  <si>
    <t>№ 08592000011240167420001 от 09.01.2025 (2622901971825000010 )</t>
  </si>
  <si>
    <t>https://zakupki.gov.ru/epz/contract/contractCard/common-info.html?reestrNumber=2622901971825000010</t>
  </si>
  <si>
    <t>Фентанил раствор для внутривенного и внутримышечного введения 0,05 мг/мл, 2 мл*</t>
  </si>
  <si>
    <t>* в соответствии с ч.3 ст. 22 Федерального закона от 05.04.2013 № 44-ФЗ  цены к расчету не принимаются в связи с несопоставимостью объемов закупки товаров и/или остаточного срока годности</t>
  </si>
  <si>
    <t>Фентанил раствор для внутривенного и внутримышечного введения  0,05 мг/мл, 2*см[3*];^мл</t>
  </si>
  <si>
    <t>Количество в потреб. упаковке</t>
  </si>
  <si>
    <t>Договор 14 КОВБ от 11.12.2025 г.</t>
  </si>
  <si>
    <t>Договор 30 КО/СБ от 10.11.2025 г.</t>
  </si>
  <si>
    <t>Поставка лекарственных препаратов для медицинского применения  Фентанил</t>
  </si>
  <si>
    <t xml:space="preserve">Объект закупки </t>
  </si>
  <si>
    <t>ФЕНТАНИЛ, РАСТВОР ДЛЯ ВНУТРИВЕННОГО И ВНУТРИМЫШЕЧНОГО ВВЕДЕНИЯ 0.05 мг/мл, 2  мл</t>
  </si>
  <si>
    <t>раствор для внутривенного и внутримышечного введения, 50 мкг/мл, 2 мл - ампулы (5)  - коробки картонные (для стационаров)</t>
  </si>
  <si>
    <t>раствор для внутривенного и внутримышечного введения, 50 мкг/мл, 2 мл - ампулы (5)  - упаковки ячейковые контурные (2) - пачки картонные</t>
  </si>
  <si>
    <t>раствор для внутривенного и внутримышечного введения, 50 мкг/мл, 2 мл - ампулы (10)  - пачки картонные</t>
  </si>
  <si>
    <t>ЛП-№(006811)-(РГ-RU)</t>
  </si>
  <si>
    <t>Р N000266/01</t>
  </si>
  <si>
    <t>17.02.2026 
174/25-26</t>
  </si>
  <si>
    <t>27.02.2026 
25-7-4355837-изм</t>
  </si>
  <si>
    <t>Коммерческое предложение № б/н от 19.08.2026</t>
  </si>
  <si>
    <t>Договор 39 К от 10.07.2026 г.</t>
  </si>
  <si>
    <t>Договор 12 К/О/ВБ от 07.10.2025 г.</t>
  </si>
  <si>
    <t>Расчет произведен 24.08.2026</t>
  </si>
  <si>
    <t>Наличие в лекарственном препарате наркотических средств, психотропных веществ и их прекурсоров</t>
  </si>
  <si>
    <t>Расчет НМЦК: повторный</t>
  </si>
  <si>
    <t>Поставка лекарственных препаратов для медицинского применения  Фентанил (повторный)</t>
  </si>
</sst>
</file>

<file path=xl/styles.xml><?xml version="1.0" encoding="utf-8"?>
<styleSheet xmlns="http://schemas.openxmlformats.org/spreadsheetml/2006/main">
  <numFmts count="8">
    <numFmt numFmtId="43" formatCode="_-* #,##0.00\ _₽_-;\-* #,##0.00\ _₽_-;_-* &quot;-&quot;??\ _₽_-;_-@_-"/>
    <numFmt numFmtId="164" formatCode="_(&quot;$&quot;* #,##0.00_);_(&quot;$&quot;* \(#,##0.00\);_(&quot;$&quot;* &quot;-&quot;??_);_(@_)"/>
    <numFmt numFmtId="165" formatCode="_(* #,##0.00_);_(* \(#,##0.00\);_(* &quot;-&quot;??_);_(@_)"/>
    <numFmt numFmtId="166" formatCode="0.0000"/>
    <numFmt numFmtId="167" formatCode="#,##0.00_ ;\-#,##0.00\ "/>
    <numFmt numFmtId="168" formatCode="#,##0.0000"/>
    <numFmt numFmtId="169" formatCode="0.000"/>
    <numFmt numFmtId="170" formatCode="#,##0.000"/>
  </numFmts>
  <fonts count="36">
    <font>
      <sz val="10"/>
      <color theme="1"/>
      <name val="Arial"/>
    </font>
    <font>
      <sz val="10"/>
      <name val="Arial"/>
      <family val="2"/>
      <charset val="204"/>
    </font>
    <font>
      <sz val="10"/>
      <name val="MS Sans Serif"/>
      <family val="2"/>
      <charset val="204"/>
    </font>
    <font>
      <sz val="10"/>
      <name val="Times New Roman Cyr"/>
    </font>
    <font>
      <u/>
      <sz val="10"/>
      <color theme="11"/>
      <name val="Arial"/>
      <family val="2"/>
      <charset val="204"/>
    </font>
    <font>
      <sz val="11"/>
      <color rgb="FF006100"/>
      <name val="Calibri"/>
      <family val="2"/>
      <charset val="204"/>
      <scheme val="minor"/>
    </font>
    <font>
      <sz val="14"/>
      <name val="Times New Roman"/>
      <family val="1"/>
      <charset val="204"/>
    </font>
    <font>
      <b/>
      <sz val="11"/>
      <name val="Times New Roman"/>
      <family val="1"/>
      <charset val="204"/>
    </font>
    <font>
      <sz val="11"/>
      <name val="Times New Roman"/>
      <family val="1"/>
      <charset val="204"/>
    </font>
    <font>
      <sz val="12"/>
      <name val="Times New Roman"/>
      <family val="1"/>
      <charset val="204"/>
    </font>
    <font>
      <sz val="8"/>
      <name val="Times New Roman"/>
      <family val="1"/>
      <charset val="204"/>
    </font>
    <font>
      <sz val="8"/>
      <color indexed="64"/>
      <name val="Times New Roman"/>
      <family val="1"/>
      <charset val="204"/>
    </font>
    <font>
      <sz val="8"/>
      <name val="Arial"/>
      <family val="2"/>
      <charset val="204"/>
    </font>
    <font>
      <sz val="10"/>
      <name val="Times New Roman"/>
      <family val="1"/>
      <charset val="204"/>
    </font>
    <font>
      <b/>
      <sz val="8"/>
      <name val="Times New Roman"/>
      <family val="1"/>
      <charset val="204"/>
    </font>
    <font>
      <sz val="11"/>
      <color theme="1"/>
      <name val="Times New Roman"/>
      <family val="1"/>
      <charset val="204"/>
    </font>
    <font>
      <sz val="11"/>
      <color indexed="64"/>
      <name val="Times New Roman"/>
      <family val="1"/>
      <charset val="204"/>
    </font>
    <font>
      <b/>
      <sz val="12"/>
      <color indexed="64"/>
      <name val="Times New Roman"/>
      <family val="1"/>
      <charset val="204"/>
    </font>
    <font>
      <b/>
      <sz val="14"/>
      <name val="Times New Roman"/>
      <family val="1"/>
      <charset val="204"/>
    </font>
    <font>
      <sz val="10"/>
      <color indexed="64"/>
      <name val="Times New Roman"/>
      <family val="1"/>
      <charset val="204"/>
    </font>
    <font>
      <b/>
      <sz val="10"/>
      <color indexed="64"/>
      <name val="Times New Roman"/>
      <family val="1"/>
      <charset val="204"/>
    </font>
    <font>
      <sz val="7"/>
      <name val="Times New Roman"/>
      <family val="1"/>
      <charset val="204"/>
    </font>
    <font>
      <b/>
      <sz val="10"/>
      <name val="Times New Roman"/>
      <family val="1"/>
      <charset val="204"/>
    </font>
    <font>
      <sz val="9"/>
      <name val="Times New Roman"/>
      <family val="1"/>
      <charset val="204"/>
    </font>
    <font>
      <sz val="7"/>
      <color indexed="64"/>
      <name val="Times New Roman"/>
      <family val="1"/>
      <charset val="204"/>
    </font>
    <font>
      <b/>
      <sz val="11"/>
      <color indexed="64"/>
      <name val="Times New Roman"/>
      <family val="1"/>
      <charset val="204"/>
    </font>
    <font>
      <b/>
      <u/>
      <sz val="8"/>
      <color indexed="64"/>
      <name val="Times New Roman"/>
      <family val="1"/>
      <charset val="204"/>
    </font>
    <font>
      <sz val="8"/>
      <color theme="1"/>
      <name val="Times New Roman"/>
      <family val="1"/>
      <charset val="204"/>
    </font>
    <font>
      <sz val="8"/>
      <color indexed="8"/>
      <name val="Times New Roman"/>
      <family val="1"/>
      <charset val="204"/>
    </font>
    <font>
      <b/>
      <sz val="8"/>
      <name val="Times New Roman"/>
      <family val="1"/>
      <charset val="204"/>
    </font>
    <font>
      <sz val="8"/>
      <name val="Times New Roman"/>
      <family val="1"/>
      <charset val="204"/>
    </font>
    <font>
      <u/>
      <sz val="10"/>
      <color theme="10"/>
      <name val="Arial"/>
      <family val="2"/>
      <charset val="204"/>
    </font>
    <font>
      <b/>
      <sz val="8"/>
      <color indexed="64"/>
      <name val="Times New Roman"/>
      <family val="1"/>
      <charset val="204"/>
    </font>
    <font>
      <u/>
      <sz val="10"/>
      <color theme="10"/>
      <name val="Arial"/>
      <family val="2"/>
      <charset val="204"/>
    </font>
    <font>
      <sz val="10"/>
      <color theme="1"/>
      <name val="Times New Roman"/>
      <family val="1"/>
      <charset val="204"/>
    </font>
    <font>
      <sz val="10.5"/>
      <color theme="1"/>
      <name val="Times New Roman"/>
      <family val="1"/>
      <charset val="204"/>
    </font>
  </fonts>
  <fills count="11">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bgColor theme="0"/>
      </patternFill>
    </fill>
    <fill>
      <patternFill patternType="solid">
        <fgColor rgb="FF00B050"/>
        <bgColor indexed="64"/>
      </patternFill>
    </fill>
    <fill>
      <patternFill patternType="solid">
        <fgColor theme="6" tint="0.39997558519241921"/>
        <bgColor indexed="64"/>
      </patternFill>
    </fill>
    <fill>
      <patternFill patternType="solid">
        <fgColor rgb="FF92D050"/>
        <bgColor indexed="64"/>
      </patternFill>
    </fill>
    <fill>
      <patternFill patternType="solid">
        <fgColor indexed="31"/>
        <bgColor indexed="64"/>
      </patternFill>
    </fill>
    <fill>
      <patternFill patternType="solid">
        <fgColor rgb="FFFFFF00"/>
        <bgColor indexed="64"/>
      </patternFill>
    </fill>
    <fill>
      <patternFill patternType="solid">
        <fgColor rgb="FFFF00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auto="1"/>
      </bottom>
      <diagonal/>
    </border>
  </borders>
  <cellStyleXfs count="18">
    <xf numFmtId="0" fontId="0" fillId="0" borderId="0"/>
    <xf numFmtId="164" fontId="1" fillId="0" borderId="0"/>
    <xf numFmtId="164"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xf numFmtId="165" fontId="1" fillId="0" borderId="0"/>
    <xf numFmtId="43" fontId="1" fillId="0" borderId="0"/>
    <xf numFmtId="0" fontId="5" fillId="2" borderId="0"/>
    <xf numFmtId="0" fontId="3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138">
    <xf numFmtId="0" fontId="0" fillId="0" borderId="0" xfId="0"/>
    <xf numFmtId="0" fontId="6" fillId="0" borderId="0" xfId="9" applyFont="1"/>
    <xf numFmtId="0" fontId="7" fillId="0" borderId="0" xfId="9" applyFont="1" applyAlignment="1">
      <alignment horizontal="center"/>
    </xf>
    <xf numFmtId="0" fontId="8" fillId="0" borderId="0" xfId="9" applyFont="1" applyAlignment="1">
      <alignment vertical="top"/>
    </xf>
    <xf numFmtId="0" fontId="1" fillId="0" borderId="0" xfId="6" applyFont="1"/>
    <xf numFmtId="0" fontId="12" fillId="0" borderId="0" xfId="0" applyFont="1"/>
    <xf numFmtId="0" fontId="13" fillId="0" borderId="0" xfId="5" applyFont="1" applyAlignment="1">
      <alignment horizontal="center" vertical="center" wrapText="1"/>
    </xf>
    <xf numFmtId="0" fontId="10" fillId="0" borderId="0" xfId="5" applyFont="1" applyAlignment="1">
      <alignment horizontal="center" vertical="center" wrapText="1"/>
    </xf>
    <xf numFmtId="0" fontId="11" fillId="0" borderId="10" xfId="0" applyFont="1" applyBorder="1" applyAlignment="1">
      <alignment horizontal="center" vertical="center" wrapText="1"/>
    </xf>
    <xf numFmtId="0" fontId="11" fillId="0" borderId="2" xfId="6" applyFont="1" applyBorder="1" applyAlignment="1">
      <alignment horizontal="center" vertical="center" wrapText="1"/>
    </xf>
    <xf numFmtId="166" fontId="10" fillId="4" borderId="2" xfId="4" applyNumberFormat="1" applyFont="1" applyFill="1" applyBorder="1" applyAlignment="1">
      <alignment horizontal="center" vertical="center" wrapText="1"/>
    </xf>
    <xf numFmtId="167" fontId="10" fillId="3" borderId="2" xfId="12" applyNumberFormat="1" applyFont="1" applyFill="1" applyBorder="1" applyAlignment="1">
      <alignment horizontal="center" vertical="center" wrapText="1"/>
    </xf>
    <xf numFmtId="0" fontId="10" fillId="0" borderId="2" xfId="0" applyFont="1" applyBorder="1" applyAlignment="1">
      <alignment horizontal="center" vertical="center"/>
    </xf>
    <xf numFmtId="0" fontId="10" fillId="0" borderId="10" xfId="0" applyFont="1" applyBorder="1" applyAlignment="1">
      <alignment horizontal="left" vertical="center"/>
    </xf>
    <xf numFmtId="43" fontId="14" fillId="0" borderId="2" xfId="0" applyNumberFormat="1" applyFont="1" applyBorder="1" applyAlignment="1">
      <alignment horizontal="center" vertical="center"/>
    </xf>
    <xf numFmtId="0" fontId="0" fillId="0" borderId="0" xfId="0" applyAlignment="1">
      <alignment horizontal="center" vertical="center"/>
    </xf>
    <xf numFmtId="14" fontId="13" fillId="0" borderId="0" xfId="0" applyNumberFormat="1" applyFont="1"/>
    <xf numFmtId="0" fontId="13" fillId="0" borderId="0" xfId="0" applyFont="1"/>
    <xf numFmtId="0" fontId="15" fillId="0" borderId="0" xfId="0" applyFont="1"/>
    <xf numFmtId="0" fontId="16" fillId="0" borderId="0" xfId="0" applyFont="1" applyAlignment="1">
      <alignment horizontal="center" vertical="center"/>
    </xf>
    <xf numFmtId="0" fontId="19" fillId="0" borderId="0" xfId="0" applyFont="1" applyAlignment="1">
      <alignment vertical="center" wrapText="1"/>
    </xf>
    <xf numFmtId="0" fontId="10" fillId="0" borderId="2" xfId="4" applyFont="1" applyBorder="1" applyAlignment="1">
      <alignment horizontal="center" vertical="center" wrapText="1"/>
    </xf>
    <xf numFmtId="0" fontId="10" fillId="0" borderId="2" xfId="7" applyFont="1" applyBorder="1" applyAlignment="1">
      <alignment horizontal="center" vertical="center" wrapText="1"/>
    </xf>
    <xf numFmtId="0" fontId="21" fillId="0" borderId="2" xfId="7"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4" applyFont="1" applyBorder="1" applyAlignment="1">
      <alignment horizontal="center" vertical="center" wrapText="1"/>
    </xf>
    <xf numFmtId="0" fontId="10" fillId="0" borderId="5" xfId="7" applyFont="1" applyBorder="1" applyAlignment="1">
      <alignment horizontal="center" vertical="center" wrapText="1"/>
    </xf>
    <xf numFmtId="0" fontId="21" fillId="0" borderId="5" xfId="7" applyFont="1" applyBorder="1" applyAlignment="1">
      <alignment horizontal="center" vertical="center" wrapText="1"/>
    </xf>
    <xf numFmtId="0" fontId="16" fillId="0" borderId="0" xfId="0" applyFont="1" applyBorder="1" applyAlignment="1">
      <alignment horizontal="center" vertical="center"/>
    </xf>
    <xf numFmtId="0" fontId="0" fillId="0" borderId="0" xfId="0" applyBorder="1"/>
    <xf numFmtId="0" fontId="30" fillId="0" borderId="5" xfId="4" applyFont="1" applyBorder="1" applyAlignment="1">
      <alignment horizontal="center" vertical="center" wrapText="1"/>
    </xf>
    <xf numFmtId="0" fontId="30" fillId="0" borderId="5" xfId="7" applyFont="1" applyBorder="1" applyAlignment="1">
      <alignment horizontal="center" vertical="center" wrapText="1"/>
    </xf>
    <xf numFmtId="0" fontId="30" fillId="4" borderId="2" xfId="7" applyFont="1" applyFill="1" applyBorder="1" applyAlignment="1">
      <alignment horizontal="center" vertical="center" wrapText="1"/>
    </xf>
    <xf numFmtId="0" fontId="30" fillId="0" borderId="2" xfId="4" applyFont="1" applyBorder="1" applyAlignment="1">
      <alignment horizontal="center" vertical="center" wrapText="1"/>
    </xf>
    <xf numFmtId="4" fontId="30" fillId="0" borderId="5" xfId="7" applyNumberFormat="1" applyFont="1" applyBorder="1" applyAlignment="1">
      <alignment horizontal="center" vertical="center" wrapText="1"/>
    </xf>
    <xf numFmtId="4" fontId="30" fillId="0" borderId="2" xfId="7" applyNumberFormat="1" applyFont="1" applyBorder="1" applyAlignment="1">
      <alignment horizontal="center" vertical="center" wrapText="1"/>
    </xf>
    <xf numFmtId="168" fontId="30" fillId="0" borderId="5" xfId="4" applyNumberFormat="1" applyFont="1" applyBorder="1" applyAlignment="1">
      <alignment horizontal="center" vertical="center" wrapText="1"/>
    </xf>
    <xf numFmtId="168" fontId="29" fillId="9" borderId="2" xfId="4" applyNumberFormat="1" applyFont="1" applyFill="1" applyBorder="1" applyAlignment="1">
      <alignment horizontal="center" vertical="center" wrapText="1"/>
    </xf>
    <xf numFmtId="168" fontId="30" fillId="4" borderId="2" xfId="4" applyNumberFormat="1" applyFont="1" applyFill="1" applyBorder="1" applyAlignment="1">
      <alignment horizontal="center" vertical="center" wrapText="1"/>
    </xf>
    <xf numFmtId="168" fontId="10" fillId="0" borderId="2" xfId="4" applyNumberFormat="1" applyFont="1" applyBorder="1" applyAlignment="1">
      <alignment horizontal="center" vertical="center" wrapText="1"/>
    </xf>
    <xf numFmtId="0" fontId="10" fillId="0" borderId="8" xfId="0" applyFont="1" applyBorder="1" applyAlignment="1">
      <alignment horizontal="center" vertical="center" wrapText="1"/>
    </xf>
    <xf numFmtId="168" fontId="11" fillId="10" borderId="2" xfId="0" applyNumberFormat="1" applyFont="1" applyFill="1" applyBorder="1" applyAlignment="1">
      <alignment horizontal="center" vertical="center" wrapText="1"/>
    </xf>
    <xf numFmtId="0" fontId="10" fillId="0" borderId="5" xfId="4" applyFont="1" applyBorder="1" applyAlignment="1">
      <alignment horizontal="center" vertical="center" wrapText="1"/>
    </xf>
    <xf numFmtId="0" fontId="10" fillId="0" borderId="2" xfId="7" applyFont="1" applyBorder="1" applyAlignment="1">
      <alignment horizontal="center" vertical="center" wrapText="1"/>
    </xf>
    <xf numFmtId="3" fontId="10" fillId="0" borderId="2" xfId="7" applyNumberFormat="1" applyFont="1" applyBorder="1" applyAlignment="1">
      <alignment horizontal="center" vertical="center" wrapText="1"/>
    </xf>
    <xf numFmtId="166" fontId="10" fillId="3" borderId="2" xfId="4"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168" fontId="11" fillId="9" borderId="2" xfId="0" applyNumberFormat="1" applyFont="1" applyFill="1" applyBorder="1" applyAlignment="1">
      <alignment horizontal="center" vertical="center" wrapText="1"/>
    </xf>
    <xf numFmtId="166" fontId="32" fillId="9" borderId="2" xfId="0" applyNumberFormat="1" applyFont="1" applyFill="1" applyBorder="1" applyAlignment="1">
      <alignment horizontal="center" vertical="center" wrapText="1"/>
    </xf>
    <xf numFmtId="0" fontId="11" fillId="3" borderId="2" xfId="0" applyFont="1" applyFill="1" applyBorder="1" applyAlignment="1">
      <alignment vertical="center" wrapText="1"/>
    </xf>
    <xf numFmtId="0" fontId="11" fillId="0" borderId="0" xfId="0" applyFont="1" applyAlignment="1">
      <alignment vertical="center"/>
    </xf>
    <xf numFmtId="0" fontId="27" fillId="0" borderId="0" xfId="0" applyFont="1" applyAlignment="1">
      <alignment vertical="center"/>
    </xf>
    <xf numFmtId="0" fontId="28" fillId="0" borderId="13" xfId="14" applyFont="1" applyBorder="1" applyAlignment="1" applyProtection="1">
      <alignment horizontal="left" vertical="center" wrapText="1" readingOrder="1"/>
      <protection locked="0"/>
    </xf>
    <xf numFmtId="169" fontId="10" fillId="3" borderId="2" xfId="12" applyNumberFormat="1" applyFont="1" applyFill="1" applyBorder="1" applyAlignment="1">
      <alignment horizontal="center" vertical="center" wrapText="1"/>
    </xf>
    <xf numFmtId="0" fontId="10" fillId="4" borderId="5" xfId="7" applyFont="1" applyFill="1" applyBorder="1" applyAlignment="1">
      <alignment horizontal="center" vertical="center" wrapText="1"/>
    </xf>
    <xf numFmtId="0" fontId="10" fillId="4" borderId="8" xfId="7" applyFont="1" applyFill="1" applyBorder="1" applyAlignment="1">
      <alignment horizontal="center" vertical="center" wrapText="1"/>
    </xf>
    <xf numFmtId="0" fontId="10" fillId="4" borderId="5" xfId="4" applyFont="1" applyFill="1" applyBorder="1" applyAlignment="1">
      <alignment horizontal="center" vertical="center" wrapText="1"/>
    </xf>
    <xf numFmtId="1" fontId="10" fillId="4" borderId="2" xfId="4" applyNumberFormat="1" applyFont="1" applyFill="1" applyBorder="1" applyAlignment="1">
      <alignment horizontal="center" vertical="center" wrapText="1"/>
    </xf>
    <xf numFmtId="168" fontId="11" fillId="0" borderId="2" xfId="0" applyNumberFormat="1" applyFont="1" applyFill="1" applyBorder="1" applyAlignment="1">
      <alignment horizontal="center" vertical="center" wrapText="1"/>
    </xf>
    <xf numFmtId="166" fontId="10" fillId="3" borderId="5" xfId="4" applyNumberFormat="1" applyFont="1" applyFill="1" applyBorder="1" applyAlignment="1">
      <alignment vertical="center" wrapText="1"/>
    </xf>
    <xf numFmtId="0" fontId="10" fillId="0" borderId="10" xfId="0" applyFont="1" applyBorder="1" applyAlignment="1">
      <alignment horizontal="left" vertical="center"/>
    </xf>
    <xf numFmtId="0" fontId="11" fillId="0" borderId="10" xfId="0" applyFont="1" applyBorder="1" applyAlignment="1">
      <alignment horizontal="center" vertical="center" wrapText="1"/>
    </xf>
    <xf numFmtId="0" fontId="7" fillId="0" borderId="0" xfId="9" applyFont="1" applyAlignment="1">
      <alignment horizontal="center"/>
    </xf>
    <xf numFmtId="0" fontId="6" fillId="0" borderId="1" xfId="9" applyFont="1" applyBorder="1" applyAlignment="1">
      <alignment horizontal="center" wrapText="1"/>
    </xf>
    <xf numFmtId="0" fontId="8" fillId="0" borderId="0" xfId="5" applyFont="1" applyAlignment="1">
      <alignment horizontal="left" vertical="top" wrapText="1"/>
    </xf>
    <xf numFmtId="0" fontId="9" fillId="0" borderId="1" xfId="9" applyFont="1" applyBorder="1" applyAlignment="1">
      <alignment horizontal="left" vertical="top"/>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5" applyFont="1" applyFill="1" applyBorder="1" applyAlignment="1">
      <alignment horizontal="center" vertical="center" wrapText="1"/>
    </xf>
    <xf numFmtId="0" fontId="10" fillId="0" borderId="5"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2" xfId="6" applyFont="1" applyBorder="1" applyAlignment="1">
      <alignment horizontal="center" vertical="center" wrapText="1"/>
    </xf>
    <xf numFmtId="0" fontId="34" fillId="0" borderId="0" xfId="0" applyFont="1" applyAlignment="1">
      <alignment horizontal="center" wrapText="1"/>
    </xf>
    <xf numFmtId="0" fontId="35" fillId="0" borderId="0" xfId="0" applyFont="1" applyAlignment="1">
      <alignment horizontal="center" wrapText="1"/>
    </xf>
    <xf numFmtId="0" fontId="10" fillId="0" borderId="2" xfId="5" applyFont="1" applyBorder="1" applyAlignment="1">
      <alignment horizontal="center" vertical="center" wrapText="1"/>
    </xf>
    <xf numFmtId="0" fontId="10" fillId="3" borderId="3" xfId="8" applyFont="1" applyFill="1" applyBorder="1" applyAlignment="1">
      <alignment horizontal="center" vertical="center" wrapText="1"/>
    </xf>
    <xf numFmtId="0" fontId="10" fillId="3" borderId="4" xfId="8" applyFont="1" applyFill="1" applyBorder="1" applyAlignment="1">
      <alignment horizontal="center" vertical="center" wrapText="1"/>
    </xf>
    <xf numFmtId="0" fontId="10" fillId="3" borderId="6" xfId="8" applyFont="1" applyFill="1" applyBorder="1" applyAlignment="1">
      <alignment horizontal="center" vertical="center" wrapText="1"/>
    </xf>
    <xf numFmtId="0" fontId="10" fillId="3" borderId="7" xfId="8" applyFont="1" applyFill="1" applyBorder="1" applyAlignment="1">
      <alignment horizontal="center" vertical="center" wrapText="1"/>
    </xf>
    <xf numFmtId="0" fontId="10" fillId="3" borderId="5" xfId="8" applyFont="1" applyFill="1" applyBorder="1" applyAlignment="1">
      <alignment horizontal="center" vertical="center" wrapText="1"/>
    </xf>
    <xf numFmtId="0" fontId="10" fillId="3" borderId="8" xfId="8" applyFont="1" applyFill="1" applyBorder="1" applyAlignment="1">
      <alignment horizontal="center" vertical="center" wrapText="1"/>
    </xf>
    <xf numFmtId="0" fontId="10" fillId="3" borderId="2" xfId="8" applyFont="1" applyFill="1" applyBorder="1" applyAlignment="1">
      <alignment horizontal="center" vertical="center"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5" fillId="0" borderId="0" xfId="0" applyFont="1" applyAlignment="1">
      <alignment horizontal="center"/>
    </xf>
    <xf numFmtId="0" fontId="10" fillId="3" borderId="9" xfId="8" applyFont="1" applyFill="1" applyBorder="1" applyAlignment="1">
      <alignment horizontal="center" vertical="center" wrapText="1"/>
    </xf>
    <xf numFmtId="0" fontId="10" fillId="3" borderId="10" xfId="8" applyFont="1" applyFill="1" applyBorder="1" applyAlignment="1">
      <alignment horizontal="center" vertical="center" wrapText="1"/>
    </xf>
    <xf numFmtId="0" fontId="20" fillId="8" borderId="2" xfId="0" applyFont="1" applyFill="1" applyBorder="1" applyAlignment="1">
      <alignment horizontal="center" vertical="center" wrapText="1"/>
    </xf>
    <xf numFmtId="4" fontId="30" fillId="0" borderId="9" xfId="4" applyNumberFormat="1" applyFont="1" applyBorder="1" applyAlignment="1">
      <alignment horizontal="center" vertical="center" wrapText="1"/>
    </xf>
    <xf numFmtId="4" fontId="30" fillId="0" borderId="10" xfId="4" applyNumberFormat="1" applyFont="1" applyBorder="1" applyAlignment="1">
      <alignment horizontal="center" vertical="center" wrapText="1"/>
    </xf>
    <xf numFmtId="0" fontId="30" fillId="0" borderId="9" xfId="4" applyFont="1" applyBorder="1" applyAlignment="1">
      <alignment horizontal="center" vertical="center" wrapText="1"/>
    </xf>
    <xf numFmtId="0" fontId="30" fillId="0" borderId="10" xfId="4" applyFont="1" applyBorder="1" applyAlignment="1">
      <alignment horizontal="center" vertical="center" wrapText="1"/>
    </xf>
    <xf numFmtId="0" fontId="30" fillId="0" borderId="2" xfId="7" applyFont="1" applyBorder="1" applyAlignment="1">
      <alignment horizontal="center" vertical="center" wrapText="1"/>
    </xf>
    <xf numFmtId="0" fontId="22" fillId="5" borderId="11" xfId="4" applyFont="1" applyFill="1" applyBorder="1" applyAlignment="1">
      <alignment horizontal="left" vertical="center" wrapText="1"/>
    </xf>
    <xf numFmtId="0" fontId="13" fillId="0" borderId="9" xfId="4" applyFont="1" applyBorder="1" applyAlignment="1">
      <alignment horizontal="left" vertical="center" wrapText="1"/>
    </xf>
    <xf numFmtId="0" fontId="13" fillId="0" borderId="12" xfId="4" applyFont="1" applyBorder="1" applyAlignment="1">
      <alignment horizontal="left" vertical="center" wrapText="1"/>
    </xf>
    <xf numFmtId="0" fontId="13" fillId="0" borderId="10" xfId="4" applyFont="1" applyBorder="1" applyAlignment="1">
      <alignment horizontal="left"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5" borderId="2" xfId="0" applyFont="1" applyFill="1" applyBorder="1" applyAlignment="1">
      <alignment horizontal="left" vertical="center" wrapText="1"/>
    </xf>
    <xf numFmtId="0" fontId="23" fillId="0" borderId="1" xfId="0" applyFont="1" applyBorder="1" applyAlignment="1">
      <alignment horizontal="center" vertical="center" wrapText="1"/>
    </xf>
    <xf numFmtId="0" fontId="20" fillId="7" borderId="9"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7"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33" fillId="4" borderId="9" xfId="13" applyFont="1" applyFill="1" applyBorder="1" applyAlignment="1" applyProtection="1">
      <alignment horizontal="center" vertical="center" wrapText="1"/>
    </xf>
    <xf numFmtId="0" fontId="33" fillId="4" borderId="12" xfId="13" applyFont="1" applyFill="1" applyBorder="1" applyAlignment="1" applyProtection="1">
      <alignment horizontal="center" vertical="center" wrapText="1"/>
    </xf>
    <xf numFmtId="0" fontId="33" fillId="4" borderId="10" xfId="13" applyFont="1" applyFill="1" applyBorder="1" applyAlignment="1" applyProtection="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20" fillId="5" borderId="0" xfId="0" applyFont="1" applyFill="1" applyAlignment="1">
      <alignment horizontal="left" vertical="center" wrapText="1"/>
    </xf>
    <xf numFmtId="0" fontId="20" fillId="0" borderId="0" xfId="0" applyFont="1" applyAlignment="1">
      <alignment horizontal="center" vertical="center" wrapText="1"/>
    </xf>
    <xf numFmtId="0" fontId="13" fillId="0" borderId="1" xfId="0" applyFont="1" applyBorder="1" applyAlignment="1">
      <alignment horizontal="center" vertical="center" wrapText="1"/>
    </xf>
    <xf numFmtId="0" fontId="25" fillId="5" borderId="2" xfId="0" applyFont="1" applyFill="1" applyBorder="1" applyAlignment="1">
      <alignment horizontal="left" vertical="center"/>
    </xf>
    <xf numFmtId="170" fontId="10" fillId="0" borderId="9" xfId="7" applyNumberFormat="1" applyFont="1" applyBorder="1" applyAlignment="1">
      <alignment horizontal="center" vertical="center" wrapText="1"/>
    </xf>
    <xf numFmtId="170" fontId="10" fillId="0" borderId="10" xfId="7" applyNumberFormat="1" applyFont="1" applyBorder="1" applyAlignment="1">
      <alignment horizontal="center" vertical="center" wrapText="1"/>
    </xf>
    <xf numFmtId="168" fontId="10" fillId="0" borderId="9" xfId="7" applyNumberFormat="1" applyFont="1" applyBorder="1" applyAlignment="1">
      <alignment horizontal="center" vertical="center" wrapText="1"/>
    </xf>
    <xf numFmtId="168" fontId="10" fillId="0" borderId="10" xfId="7" applyNumberFormat="1"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7" fillId="0" borderId="0" xfId="0" applyFont="1" applyAlignment="1">
      <alignment horizontal="center" vertical="center" wrapText="1"/>
    </xf>
    <xf numFmtId="0" fontId="18" fillId="0" borderId="1" xfId="9" applyFont="1" applyBorder="1" applyAlignment="1">
      <alignment horizontal="center" wrapText="1"/>
    </xf>
    <xf numFmtId="0" fontId="19" fillId="0" borderId="11" xfId="0" applyFont="1" applyBorder="1" applyAlignment="1">
      <alignment horizontal="center" vertical="center" wrapText="1"/>
    </xf>
    <xf numFmtId="0" fontId="20" fillId="5" borderId="1" xfId="0" applyFont="1" applyFill="1" applyBorder="1" applyAlignment="1">
      <alignment horizontal="left" vertical="center" wrapText="1"/>
    </xf>
    <xf numFmtId="0" fontId="29" fillId="6" borderId="2" xfId="7" applyFont="1" applyFill="1" applyBorder="1" applyAlignment="1">
      <alignment horizontal="center" vertical="center" wrapText="1"/>
    </xf>
    <xf numFmtId="0" fontId="10" fillId="0" borderId="9" xfId="4" applyFont="1" applyBorder="1" applyAlignment="1">
      <alignment horizontal="center" vertical="center" wrapText="1"/>
    </xf>
    <xf numFmtId="0" fontId="10" fillId="0" borderId="10" xfId="4" applyFont="1" applyBorder="1" applyAlignment="1">
      <alignment horizontal="center" vertical="center" wrapText="1"/>
    </xf>
    <xf numFmtId="168" fontId="10" fillId="10" borderId="2" xfId="4" applyNumberFormat="1" applyFont="1" applyFill="1" applyBorder="1" applyAlignment="1">
      <alignment horizontal="center" vertical="center" wrapText="1"/>
    </xf>
  </cellXfs>
  <cellStyles count="18">
    <cellStyle name="Гиперссылка" xfId="13" builtinId="8"/>
    <cellStyle name="Денежный 2" xfId="1"/>
    <cellStyle name="Денежный 2 2" xfId="2"/>
    <cellStyle name="Обычный" xfId="0" builtinId="0"/>
    <cellStyle name="Обычный 10" xfId="15"/>
    <cellStyle name="Обычный 11" xfId="16"/>
    <cellStyle name="Обычный 12" xfId="17"/>
    <cellStyle name="Обычный 2" xfId="3"/>
    <cellStyle name="Обычный 2 2" xfId="4"/>
    <cellStyle name="Обычный 5" xfId="5"/>
    <cellStyle name="Обычный 9" xfId="14"/>
    <cellStyle name="Обычный_печатная форма Решения о проведении конкурса" xfId="6"/>
    <cellStyle name="Обычный_печатная форма Решения о проведении конкурса 2" xfId="7"/>
    <cellStyle name="Обычный_Плат. нов. (2)" xfId="8"/>
    <cellStyle name="Открывавшаяся гиперссылка" xfId="9" builtinId="9"/>
    <cellStyle name="Финансовый 2" xfId="10"/>
    <cellStyle name="Финансовый 4" xfId="11"/>
    <cellStyle name="Хороший" xfId="12" builtinId="2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zakupki.gov.ru/epz/contract/contractCard/common-info.html?reestrNumber=2622901971825000010" TargetMode="External"/></Relationships>
</file>

<file path=xl/worksheets/sheet1.xml><?xml version="1.0" encoding="utf-8"?>
<worksheet xmlns="http://schemas.openxmlformats.org/spreadsheetml/2006/main" xmlns:r="http://schemas.openxmlformats.org/officeDocument/2006/relationships">
  <dimension ref="A1:IO16"/>
  <sheetViews>
    <sheetView tabSelected="1" workbookViewId="0">
      <selection activeCell="P7" sqref="P7"/>
    </sheetView>
  </sheetViews>
  <sheetFormatPr defaultRowHeight="13.15" customHeight="1"/>
  <cols>
    <col min="1" max="1" width="3.42578125" bestFit="1" customWidth="1"/>
    <col min="2" max="2" width="15.7109375" bestFit="1" customWidth="1"/>
    <col min="3" max="3" width="8" customWidth="1"/>
    <col min="4" max="4" width="13" customWidth="1"/>
    <col min="5" max="5" width="7.85546875" customWidth="1"/>
    <col min="6" max="6" width="8.28515625" bestFit="1" customWidth="1"/>
    <col min="7" max="7" width="5.140625" customWidth="1"/>
    <col min="8" max="8" width="13.42578125" customWidth="1"/>
    <col min="9" max="9" width="11.85546875" bestFit="1" customWidth="1"/>
    <col min="10" max="10" width="11.140625" customWidth="1"/>
    <col min="11" max="11" width="11" customWidth="1"/>
    <col min="12" max="12" width="10.42578125" customWidth="1"/>
    <col min="13" max="13" width="11.28515625" bestFit="1" customWidth="1"/>
    <col min="14" max="14" width="13.140625" bestFit="1" customWidth="1"/>
    <col min="15" max="15" width="12.28515625" bestFit="1" customWidth="1"/>
  </cols>
  <sheetData>
    <row r="1" spans="1:249" ht="18.75">
      <c r="A1" s="1"/>
      <c r="B1" s="66" t="s">
        <v>0</v>
      </c>
      <c r="C1" s="66"/>
      <c r="D1" s="66"/>
      <c r="E1" s="66"/>
      <c r="F1" s="66"/>
      <c r="G1" s="66"/>
      <c r="H1" s="66"/>
      <c r="I1" s="66"/>
      <c r="J1" s="66"/>
      <c r="K1" s="66"/>
      <c r="L1" s="66"/>
      <c r="M1" s="2"/>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row>
    <row r="2" spans="1:249" ht="18.75">
      <c r="A2" s="1"/>
      <c r="B2" s="67" t="s">
        <v>80</v>
      </c>
      <c r="C2" s="67"/>
      <c r="D2" s="67"/>
      <c r="E2" s="67"/>
      <c r="F2" s="67"/>
      <c r="G2" s="67"/>
      <c r="H2" s="67"/>
      <c r="I2" s="67"/>
      <c r="J2" s="67"/>
      <c r="K2" s="67"/>
      <c r="L2" s="67"/>
      <c r="M2" s="67"/>
      <c r="N2" s="67"/>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row>
    <row r="3" spans="1:249" ht="62.25" customHeight="1">
      <c r="A3" s="3"/>
      <c r="B3" s="68" t="s">
        <v>1</v>
      </c>
      <c r="C3" s="68"/>
      <c r="D3" s="68"/>
      <c r="E3" s="68"/>
      <c r="F3" s="68"/>
      <c r="G3" s="68"/>
      <c r="H3" s="68"/>
      <c r="I3" s="68"/>
      <c r="J3" s="68"/>
      <c r="K3" s="68"/>
      <c r="L3" s="68"/>
      <c r="M3" s="68"/>
      <c r="N3" s="68"/>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row>
    <row r="4" spans="1:249" ht="18" customHeight="1">
      <c r="A4" s="4"/>
      <c r="B4" s="69" t="s">
        <v>95</v>
      </c>
      <c r="C4" s="69"/>
      <c r="D4" s="69"/>
      <c r="E4" s="69"/>
      <c r="F4" s="69"/>
      <c r="G4" s="69"/>
      <c r="H4" s="69"/>
      <c r="I4" s="69"/>
      <c r="J4" s="69"/>
      <c r="K4" s="69"/>
      <c r="L4" s="69"/>
      <c r="M4" s="69"/>
      <c r="N4" s="69"/>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row>
    <row r="5" spans="1:249" ht="13.15" customHeight="1">
      <c r="A5" s="81" t="s">
        <v>2</v>
      </c>
      <c r="B5" s="82" t="s">
        <v>3</v>
      </c>
      <c r="C5" s="83"/>
      <c r="D5" s="86" t="s">
        <v>94</v>
      </c>
      <c r="E5" s="86" t="s">
        <v>4</v>
      </c>
      <c r="F5" s="88" t="s">
        <v>5</v>
      </c>
      <c r="G5" s="88" t="s">
        <v>6</v>
      </c>
      <c r="H5" s="70" t="s">
        <v>7</v>
      </c>
      <c r="I5" s="70" t="s">
        <v>8</v>
      </c>
      <c r="J5" s="72" t="s">
        <v>9</v>
      </c>
      <c r="K5" s="74" t="s">
        <v>10</v>
      </c>
      <c r="L5" s="75" t="s">
        <v>11</v>
      </c>
      <c r="M5" s="76" t="s">
        <v>12</v>
      </c>
      <c r="N5" s="78" t="s">
        <v>13</v>
      </c>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row>
    <row r="6" spans="1:249" s="5" customFormat="1" ht="90.75" customHeight="1">
      <c r="A6" s="81"/>
      <c r="B6" s="84"/>
      <c r="C6" s="85"/>
      <c r="D6" s="87"/>
      <c r="E6" s="87"/>
      <c r="F6" s="88"/>
      <c r="G6" s="88"/>
      <c r="H6" s="71"/>
      <c r="I6" s="71"/>
      <c r="J6" s="73"/>
      <c r="K6" s="74"/>
      <c r="L6" s="75"/>
      <c r="M6" s="77"/>
      <c r="N6" s="78"/>
      <c r="O6" s="6"/>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row>
    <row r="7" spans="1:249" s="5" customFormat="1" ht="45.75" customHeight="1">
      <c r="A7" s="28">
        <v>1</v>
      </c>
      <c r="B7" s="92" t="s">
        <v>74</v>
      </c>
      <c r="C7" s="93"/>
      <c r="D7" s="65" t="s">
        <v>14</v>
      </c>
      <c r="E7" s="8" t="s">
        <v>14</v>
      </c>
      <c r="F7" s="9" t="s">
        <v>15</v>
      </c>
      <c r="G7" s="61">
        <v>600</v>
      </c>
      <c r="H7" s="10">
        <v>9.6150000000000002</v>
      </c>
      <c r="I7" s="10">
        <v>9.6150000000000002</v>
      </c>
      <c r="J7" s="49">
        <v>9.6150000000000002</v>
      </c>
      <c r="K7" s="63" t="s">
        <v>16</v>
      </c>
      <c r="L7" s="49">
        <v>9.6150000000000002</v>
      </c>
      <c r="M7" s="57">
        <f>L7*1.1*1.45</f>
        <v>15.335925000000001</v>
      </c>
      <c r="N7" s="11">
        <v>9201.6</v>
      </c>
      <c r="O7" s="6"/>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row>
    <row r="8" spans="1:249" ht="12.75">
      <c r="A8" s="12"/>
      <c r="B8" s="89" t="s">
        <v>17</v>
      </c>
      <c r="C8" s="90"/>
      <c r="D8" s="64"/>
      <c r="E8" s="13"/>
      <c r="F8" s="12"/>
      <c r="G8" s="12"/>
      <c r="H8" s="12"/>
      <c r="I8" s="12"/>
      <c r="J8" s="12"/>
      <c r="K8" s="12"/>
      <c r="L8" s="12"/>
      <c r="M8" s="12"/>
      <c r="N8" s="14">
        <f>SUM(N7:N7)</f>
        <v>9201.6</v>
      </c>
    </row>
    <row r="9" spans="1:249" ht="12.75">
      <c r="A9" s="15"/>
      <c r="B9" s="15"/>
      <c r="C9" s="15"/>
      <c r="D9" s="15"/>
      <c r="E9" s="15"/>
      <c r="F9" s="15"/>
      <c r="G9" s="15"/>
      <c r="H9" s="15"/>
      <c r="I9" s="15"/>
      <c r="J9" s="15"/>
      <c r="K9" s="15"/>
      <c r="L9" s="15"/>
      <c r="M9" s="15"/>
      <c r="N9" s="15"/>
    </row>
    <row r="10" spans="1:249" ht="12.75">
      <c r="B10" s="16">
        <v>46261</v>
      </c>
    </row>
    <row r="11" spans="1:249" ht="12.75">
      <c r="B11" s="17"/>
      <c r="C11" s="17"/>
      <c r="D11" s="17"/>
      <c r="E11" s="17"/>
      <c r="F11" s="17"/>
      <c r="G11" s="17"/>
      <c r="H11" s="17"/>
    </row>
    <row r="12" spans="1:249" ht="13.15" customHeight="1">
      <c r="B12" s="18" t="s">
        <v>18</v>
      </c>
      <c r="C12" s="18"/>
      <c r="D12" s="18"/>
      <c r="E12" s="91" t="s">
        <v>70</v>
      </c>
      <c r="F12" s="91"/>
      <c r="G12" s="91"/>
      <c r="H12" s="91"/>
    </row>
    <row r="15" spans="1:249" ht="45" customHeight="1">
      <c r="B15" s="79"/>
      <c r="C15" s="79"/>
      <c r="D15" s="79"/>
      <c r="E15" s="79"/>
      <c r="F15" s="79"/>
      <c r="G15" s="79"/>
      <c r="H15" s="79"/>
      <c r="I15" s="79"/>
      <c r="J15" s="79"/>
      <c r="K15" s="79"/>
      <c r="L15" s="79"/>
      <c r="M15" s="79"/>
      <c r="N15" s="79"/>
    </row>
    <row r="16" spans="1:249" ht="42" customHeight="1">
      <c r="B16" s="80"/>
      <c r="C16" s="80"/>
      <c r="D16" s="80"/>
      <c r="E16" s="80"/>
      <c r="F16" s="80"/>
      <c r="G16" s="80"/>
      <c r="H16" s="80"/>
      <c r="I16" s="80"/>
      <c r="J16" s="80"/>
      <c r="K16" s="80"/>
      <c r="L16" s="80"/>
      <c r="M16" s="80"/>
      <c r="N16" s="80"/>
    </row>
  </sheetData>
  <mergeCells count="22">
    <mergeCell ref="B15:N15"/>
    <mergeCell ref="B16:N16"/>
    <mergeCell ref="A5:A6"/>
    <mergeCell ref="B5:C6"/>
    <mergeCell ref="E5:E6"/>
    <mergeCell ref="F5:F6"/>
    <mergeCell ref="G5:G6"/>
    <mergeCell ref="B8:C8"/>
    <mergeCell ref="E12:H12"/>
    <mergeCell ref="B7:C7"/>
    <mergeCell ref="D5:D6"/>
    <mergeCell ref="B1:L1"/>
    <mergeCell ref="B2:N2"/>
    <mergeCell ref="B3:N3"/>
    <mergeCell ref="B4:N4"/>
    <mergeCell ref="H5:H6"/>
    <mergeCell ref="I5:I6"/>
    <mergeCell ref="J5:J6"/>
    <mergeCell ref="K5:K6"/>
    <mergeCell ref="L5:L6"/>
    <mergeCell ref="M5:M6"/>
    <mergeCell ref="N5:N6"/>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dimension ref="A1:IT74"/>
  <sheetViews>
    <sheetView workbookViewId="0">
      <selection activeCell="I31" sqref="I31:I33"/>
    </sheetView>
  </sheetViews>
  <sheetFormatPr defaultRowHeight="13.9" customHeight="1"/>
  <cols>
    <col min="1" max="1" width="3.42578125" style="19" bestFit="1" customWidth="1"/>
    <col min="2" max="2" width="26.42578125" style="19" bestFit="1" customWidth="1"/>
    <col min="3" max="3" width="19.5703125" style="19" bestFit="1" customWidth="1"/>
    <col min="4" max="4" width="24.42578125" style="19" bestFit="1" customWidth="1"/>
    <col min="5" max="5" width="17.140625" style="19" bestFit="1" customWidth="1"/>
    <col min="6" max="6" width="18.5703125" style="19" customWidth="1"/>
    <col min="7" max="7" width="11.140625" style="19" customWidth="1"/>
    <col min="8" max="9" width="17.140625" style="19" bestFit="1" customWidth="1"/>
    <col min="10" max="254" width="8.85546875" style="19" bestFit="1" customWidth="1"/>
  </cols>
  <sheetData>
    <row r="1" spans="1:254" ht="30.75" customHeight="1">
      <c r="A1" s="130" t="s">
        <v>19</v>
      </c>
      <c r="B1" s="130"/>
      <c r="C1" s="130"/>
      <c r="D1" s="130"/>
      <c r="E1" s="130"/>
      <c r="F1" s="130"/>
      <c r="G1" s="130"/>
      <c r="H1" s="130"/>
      <c r="I1" s="130"/>
    </row>
    <row r="2" spans="1:254" ht="15.75" customHeight="1">
      <c r="A2" s="131" t="s">
        <v>96</v>
      </c>
      <c r="B2" s="131"/>
      <c r="C2" s="131"/>
      <c r="D2" s="131"/>
      <c r="E2" s="131"/>
      <c r="F2" s="131"/>
      <c r="G2" s="131"/>
      <c r="H2" s="131"/>
      <c r="I2" s="131"/>
    </row>
    <row r="3" spans="1:254" ht="39" customHeight="1">
      <c r="A3" s="132" t="s">
        <v>20</v>
      </c>
      <c r="B3" s="132"/>
      <c r="C3" s="132"/>
      <c r="D3" s="132"/>
      <c r="E3" s="132"/>
      <c r="F3" s="132"/>
      <c r="G3" s="132"/>
      <c r="H3" s="132"/>
      <c r="I3" s="132"/>
    </row>
    <row r="4" spans="1:254" ht="5.45" hidden="1" customHeight="1">
      <c r="A4" s="20"/>
      <c r="B4" s="20"/>
      <c r="C4" s="20"/>
      <c r="D4" s="20"/>
      <c r="E4" s="20"/>
      <c r="F4" s="20"/>
      <c r="G4" s="20"/>
      <c r="H4" s="20"/>
      <c r="I4" s="20"/>
    </row>
    <row r="5" spans="1:254" ht="22.9" customHeight="1">
      <c r="A5" s="133" t="s">
        <v>21</v>
      </c>
      <c r="B5" s="133"/>
      <c r="C5" s="133"/>
      <c r="D5" s="133"/>
      <c r="E5" s="133"/>
      <c r="F5" s="133"/>
      <c r="G5" s="133"/>
      <c r="H5" s="133"/>
      <c r="I5" s="133"/>
    </row>
    <row r="6" spans="1:254" ht="48" customHeight="1">
      <c r="A6" s="21" t="s">
        <v>2</v>
      </c>
      <c r="B6" s="22" t="s">
        <v>22</v>
      </c>
      <c r="C6" s="22" t="s">
        <v>23</v>
      </c>
      <c r="D6" s="23" t="s">
        <v>24</v>
      </c>
      <c r="E6" s="22" t="s">
        <v>25</v>
      </c>
      <c r="F6" s="21" t="s">
        <v>26</v>
      </c>
      <c r="G6" s="135" t="s">
        <v>27</v>
      </c>
      <c r="H6" s="136"/>
      <c r="I6" s="21" t="s">
        <v>28</v>
      </c>
    </row>
    <row r="7" spans="1:254" ht="15">
      <c r="A7" s="29">
        <v>1</v>
      </c>
      <c r="B7" s="30">
        <v>2</v>
      </c>
      <c r="C7" s="30">
        <v>3</v>
      </c>
      <c r="D7" s="31">
        <v>4</v>
      </c>
      <c r="E7" s="30">
        <v>5</v>
      </c>
      <c r="F7" s="29">
        <v>6</v>
      </c>
      <c r="G7" s="135">
        <v>7</v>
      </c>
      <c r="H7" s="136"/>
      <c r="I7" s="29">
        <v>8</v>
      </c>
    </row>
    <row r="8" spans="1:254" ht="24" customHeight="1">
      <c r="A8" s="37"/>
      <c r="B8" s="134" t="s">
        <v>76</v>
      </c>
      <c r="C8" s="134"/>
      <c r="D8" s="134"/>
      <c r="E8" s="35"/>
      <c r="F8" s="34"/>
      <c r="G8" s="97"/>
      <c r="H8" s="98"/>
      <c r="I8" s="40"/>
    </row>
    <row r="9" spans="1:254" ht="24" customHeight="1">
      <c r="A9" s="37">
        <v>1</v>
      </c>
      <c r="B9" s="36" t="s">
        <v>90</v>
      </c>
      <c r="C9" s="36" t="s">
        <v>59</v>
      </c>
      <c r="D9" s="35" t="s">
        <v>60</v>
      </c>
      <c r="E9" s="38">
        <v>306.70999999999998</v>
      </c>
      <c r="F9" s="34">
        <v>10</v>
      </c>
      <c r="G9" s="95">
        <f>E9/F9</f>
        <v>30.670999999999999</v>
      </c>
      <c r="H9" s="96"/>
      <c r="I9" s="42">
        <f>(E9-86.53-27.88)/F9/2</f>
        <v>9.6149999999999984</v>
      </c>
    </row>
    <row r="10" spans="1:254" s="33" customFormat="1" ht="15">
      <c r="A10" s="37"/>
      <c r="B10" s="99" t="s">
        <v>29</v>
      </c>
      <c r="C10" s="99"/>
      <c r="D10" s="99"/>
      <c r="E10" s="39"/>
      <c r="F10" s="37"/>
      <c r="G10" s="97"/>
      <c r="H10" s="98"/>
      <c r="I10" s="41">
        <f>MIN(I9:I9)</f>
        <v>9.6149999999999984</v>
      </c>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row>
    <row r="11" spans="1:254" ht="15">
      <c r="A11" s="100" t="s">
        <v>30</v>
      </c>
      <c r="B11" s="100"/>
      <c r="C11" s="100"/>
      <c r="D11" s="100"/>
      <c r="E11" s="100"/>
      <c r="F11" s="100"/>
      <c r="G11" s="100"/>
      <c r="H11" s="100"/>
      <c r="I11" s="100"/>
    </row>
    <row r="12" spans="1:254" ht="33.75">
      <c r="A12" s="24" t="s">
        <v>2</v>
      </c>
      <c r="B12" s="24" t="s">
        <v>31</v>
      </c>
      <c r="C12" s="24" t="s">
        <v>81</v>
      </c>
      <c r="D12" s="24" t="s">
        <v>32</v>
      </c>
      <c r="E12" s="24" t="s">
        <v>33</v>
      </c>
      <c r="F12" s="24" t="s">
        <v>34</v>
      </c>
      <c r="G12" s="112" t="s">
        <v>35</v>
      </c>
      <c r="H12" s="113"/>
      <c r="I12" s="114"/>
    </row>
    <row r="13" spans="1:254" ht="78" customHeight="1">
      <c r="A13" s="46">
        <v>1</v>
      </c>
      <c r="B13" s="58" t="s">
        <v>71</v>
      </c>
      <c r="C13" s="59" t="s">
        <v>82</v>
      </c>
      <c r="D13" s="44">
        <v>1200</v>
      </c>
      <c r="E13" s="44">
        <v>14.77</v>
      </c>
      <c r="F13" s="60" t="s">
        <v>72</v>
      </c>
      <c r="G13" s="115" t="s">
        <v>73</v>
      </c>
      <c r="H13" s="116"/>
      <c r="I13" s="117"/>
    </row>
    <row r="14" spans="1:254" ht="30.6" customHeight="1">
      <c r="A14" s="101" t="s">
        <v>75</v>
      </c>
      <c r="B14" s="102"/>
      <c r="C14" s="102"/>
      <c r="D14" s="102"/>
      <c r="E14" s="102"/>
      <c r="F14" s="102"/>
      <c r="G14" s="102"/>
      <c r="H14" s="102"/>
      <c r="I14" s="103"/>
    </row>
    <row r="15" spans="1:254" ht="19.899999999999999" customHeight="1">
      <c r="A15" s="107" t="s">
        <v>36</v>
      </c>
      <c r="B15" s="107"/>
      <c r="C15" s="107"/>
      <c r="D15" s="107"/>
      <c r="E15" s="107"/>
      <c r="F15" s="107"/>
      <c r="G15" s="107"/>
      <c r="H15" s="107"/>
      <c r="I15" s="107"/>
    </row>
    <row r="16" spans="1:254" ht="36.6" customHeight="1">
      <c r="A16" s="108" t="s">
        <v>37</v>
      </c>
      <c r="B16" s="108"/>
      <c r="C16" s="108"/>
      <c r="D16" s="108"/>
      <c r="E16" s="108"/>
      <c r="F16" s="108"/>
      <c r="G16" s="108"/>
      <c r="H16" s="108"/>
      <c r="I16" s="108"/>
    </row>
    <row r="17" spans="1:254" ht="42.75" customHeight="1">
      <c r="A17" s="25"/>
      <c r="B17" s="25" t="s">
        <v>38</v>
      </c>
      <c r="C17" s="22" t="s">
        <v>39</v>
      </c>
      <c r="D17" s="25" t="s">
        <v>40</v>
      </c>
      <c r="E17" s="25" t="s">
        <v>41</v>
      </c>
      <c r="F17" s="25" t="s">
        <v>42</v>
      </c>
      <c r="G17" s="25" t="s">
        <v>77</v>
      </c>
      <c r="H17" s="25" t="s">
        <v>43</v>
      </c>
      <c r="I17" s="25" t="s">
        <v>44</v>
      </c>
    </row>
    <row r="18" spans="1:254" ht="18.75" customHeight="1">
      <c r="A18" s="25"/>
      <c r="B18" s="109" t="s">
        <v>58</v>
      </c>
      <c r="C18" s="110"/>
      <c r="D18" s="110"/>
      <c r="E18" s="110"/>
      <c r="F18" s="110"/>
      <c r="G18" s="110"/>
      <c r="H18" s="110"/>
      <c r="I18" s="111"/>
    </row>
    <row r="19" spans="1:254" s="55" customFormat="1" ht="56.25">
      <c r="A19" s="53"/>
      <c r="B19" s="56" t="s">
        <v>63</v>
      </c>
      <c r="C19" s="56" t="s">
        <v>61</v>
      </c>
      <c r="D19" s="56" t="s">
        <v>62</v>
      </c>
      <c r="E19" s="56" t="s">
        <v>66</v>
      </c>
      <c r="F19" s="56" t="s">
        <v>67</v>
      </c>
      <c r="G19" s="56">
        <v>500</v>
      </c>
      <c r="H19" s="56">
        <v>7345.1</v>
      </c>
      <c r="I19" s="45">
        <f>H19/G19/2</f>
        <v>7.3451000000000004</v>
      </c>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54"/>
      <c r="HT19" s="54"/>
      <c r="HU19" s="54"/>
      <c r="HV19" s="54"/>
      <c r="HW19" s="54"/>
      <c r="HX19" s="54"/>
      <c r="HY19" s="54"/>
      <c r="HZ19" s="54"/>
      <c r="IA19" s="54"/>
      <c r="IB19" s="54"/>
      <c r="IC19" s="54"/>
      <c r="ID19" s="54"/>
      <c r="IE19" s="54"/>
      <c r="IF19" s="54"/>
      <c r="IG19" s="54"/>
      <c r="IH19" s="54"/>
      <c r="II19" s="54"/>
      <c r="IJ19" s="54"/>
      <c r="IK19" s="54"/>
      <c r="IL19" s="54"/>
      <c r="IM19" s="54"/>
      <c r="IN19" s="54"/>
      <c r="IO19" s="54"/>
      <c r="IP19" s="54"/>
      <c r="IQ19" s="54"/>
      <c r="IR19" s="54"/>
      <c r="IS19" s="54"/>
      <c r="IT19" s="54"/>
    </row>
    <row r="20" spans="1:254" s="55" customFormat="1" ht="90">
      <c r="A20" s="53"/>
      <c r="B20" s="56" t="s">
        <v>64</v>
      </c>
      <c r="C20" s="56" t="s">
        <v>61</v>
      </c>
      <c r="D20" s="56" t="s">
        <v>83</v>
      </c>
      <c r="E20" s="56" t="s">
        <v>66</v>
      </c>
      <c r="F20" s="56" t="s">
        <v>67</v>
      </c>
      <c r="G20" s="56">
        <v>5</v>
      </c>
      <c r="H20" s="56">
        <v>76.2</v>
      </c>
      <c r="I20" s="62">
        <f t="shared" ref="I20:I23" si="0">H20/G20/2</f>
        <v>7.62</v>
      </c>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4"/>
      <c r="FU20" s="54"/>
      <c r="FV20" s="54"/>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54"/>
      <c r="HT20" s="54"/>
      <c r="HU20" s="54"/>
      <c r="HV20" s="54"/>
      <c r="HW20" s="54"/>
      <c r="HX20" s="54"/>
      <c r="HY20" s="54"/>
      <c r="HZ20" s="54"/>
      <c r="IA20" s="54"/>
      <c r="IB20" s="54"/>
      <c r="IC20" s="54"/>
      <c r="ID20" s="54"/>
      <c r="IE20" s="54"/>
      <c r="IF20" s="54"/>
      <c r="IG20" s="54"/>
      <c r="IH20" s="54"/>
      <c r="II20" s="54"/>
      <c r="IJ20" s="54"/>
      <c r="IK20" s="54"/>
      <c r="IL20" s="54"/>
      <c r="IM20" s="54"/>
      <c r="IN20" s="54"/>
      <c r="IO20" s="54"/>
      <c r="IP20" s="54"/>
      <c r="IQ20" s="54"/>
      <c r="IR20" s="54"/>
      <c r="IS20" s="54"/>
      <c r="IT20" s="54"/>
    </row>
    <row r="21" spans="1:254" s="55" customFormat="1" ht="78.75">
      <c r="A21" s="53"/>
      <c r="B21" s="56" t="s">
        <v>65</v>
      </c>
      <c r="C21" s="56" t="s">
        <v>61</v>
      </c>
      <c r="D21" s="56" t="s">
        <v>84</v>
      </c>
      <c r="E21" s="56" t="s">
        <v>86</v>
      </c>
      <c r="F21" s="56" t="s">
        <v>88</v>
      </c>
      <c r="G21" s="56">
        <v>10</v>
      </c>
      <c r="H21" s="56">
        <v>192.3</v>
      </c>
      <c r="I21" s="62">
        <f t="shared" si="0"/>
        <v>9.6150000000000002</v>
      </c>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4"/>
      <c r="FU21" s="54"/>
      <c r="FV21" s="54"/>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54"/>
      <c r="HT21" s="54"/>
      <c r="HU21" s="54"/>
      <c r="HV21" s="54"/>
      <c r="HW21" s="54"/>
      <c r="HX21" s="54"/>
      <c r="HY21" s="54"/>
      <c r="HZ21" s="54"/>
      <c r="IA21" s="54"/>
      <c r="IB21" s="54"/>
      <c r="IC21" s="54"/>
      <c r="ID21" s="54"/>
      <c r="IE21" s="54"/>
      <c r="IF21" s="54"/>
      <c r="IG21" s="54"/>
      <c r="IH21" s="54"/>
      <c r="II21" s="54"/>
      <c r="IJ21" s="54"/>
      <c r="IK21" s="54"/>
      <c r="IL21" s="54"/>
      <c r="IM21" s="54"/>
      <c r="IN21" s="54"/>
      <c r="IO21" s="54"/>
      <c r="IP21" s="54"/>
      <c r="IQ21" s="54"/>
      <c r="IR21" s="54"/>
      <c r="IS21" s="54"/>
      <c r="IT21" s="54"/>
    </row>
    <row r="22" spans="1:254" s="55" customFormat="1" ht="180">
      <c r="A22" s="53"/>
      <c r="B22" s="56" t="s">
        <v>69</v>
      </c>
      <c r="C22" s="56" t="s">
        <v>61</v>
      </c>
      <c r="D22" s="56" t="s">
        <v>85</v>
      </c>
      <c r="E22" s="56" t="s">
        <v>86</v>
      </c>
      <c r="F22" s="56" t="s">
        <v>89</v>
      </c>
      <c r="G22" s="56">
        <v>10</v>
      </c>
      <c r="H22" s="56">
        <v>192.3</v>
      </c>
      <c r="I22" s="51">
        <f t="shared" si="0"/>
        <v>9.6150000000000002</v>
      </c>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c r="EO22" s="54"/>
      <c r="EP22" s="54"/>
      <c r="EQ22" s="54"/>
      <c r="ER22" s="54"/>
      <c r="ES22" s="54"/>
      <c r="ET22" s="54"/>
      <c r="EU22" s="54"/>
      <c r="EV22" s="54"/>
      <c r="EW22" s="54"/>
      <c r="EX22" s="54"/>
      <c r="EY22" s="54"/>
      <c r="EZ22" s="54"/>
      <c r="FA22" s="54"/>
      <c r="FB22" s="54"/>
      <c r="FC22" s="54"/>
      <c r="FD22" s="54"/>
      <c r="FE22" s="54"/>
      <c r="FF22" s="54"/>
      <c r="FG22" s="54"/>
      <c r="FH22" s="54"/>
      <c r="FI22" s="54"/>
      <c r="FJ22" s="54"/>
      <c r="FK22" s="54"/>
      <c r="FL22" s="54"/>
      <c r="FM22" s="54"/>
      <c r="FN22" s="54"/>
      <c r="FO22" s="54"/>
      <c r="FP22" s="54"/>
      <c r="FQ22" s="54"/>
      <c r="FR22" s="54"/>
      <c r="FS22" s="54"/>
      <c r="FT22" s="54"/>
      <c r="FU22" s="54"/>
      <c r="FV22" s="54"/>
      <c r="FW22" s="54"/>
      <c r="FX22" s="54"/>
      <c r="FY22" s="54"/>
      <c r="FZ22" s="54"/>
      <c r="GA22" s="54"/>
      <c r="GB22" s="54"/>
      <c r="GC22" s="54"/>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c r="HG22" s="54"/>
      <c r="HH22" s="54"/>
      <c r="HI22" s="54"/>
      <c r="HJ22" s="54"/>
      <c r="HK22" s="54"/>
      <c r="HL22" s="54"/>
      <c r="HM22" s="54"/>
      <c r="HN22" s="54"/>
      <c r="HO22" s="54"/>
      <c r="HP22" s="54"/>
      <c r="HQ22" s="54"/>
      <c r="HR22" s="54"/>
      <c r="HS22" s="54"/>
      <c r="HT22" s="54"/>
      <c r="HU22" s="54"/>
      <c r="HV22" s="54"/>
      <c r="HW22" s="54"/>
      <c r="HX22" s="54"/>
      <c r="HY22" s="54"/>
      <c r="HZ22" s="54"/>
      <c r="IA22" s="54"/>
      <c r="IB22" s="54"/>
      <c r="IC22" s="54"/>
      <c r="ID22" s="54"/>
      <c r="IE22" s="54"/>
      <c r="IF22" s="54"/>
      <c r="IG22" s="54"/>
      <c r="IH22" s="54"/>
      <c r="II22" s="54"/>
      <c r="IJ22" s="54"/>
      <c r="IK22" s="54"/>
      <c r="IL22" s="54"/>
      <c r="IM22" s="54"/>
      <c r="IN22" s="54"/>
      <c r="IO22" s="54"/>
      <c r="IP22" s="54"/>
      <c r="IQ22" s="54"/>
      <c r="IR22" s="54"/>
      <c r="IS22" s="54"/>
      <c r="IT22" s="54"/>
    </row>
    <row r="23" spans="1:254" s="55" customFormat="1" ht="78.75">
      <c r="A23" s="53"/>
      <c r="B23" s="56" t="s">
        <v>65</v>
      </c>
      <c r="C23" s="56" t="s">
        <v>61</v>
      </c>
      <c r="D23" s="56" t="s">
        <v>84</v>
      </c>
      <c r="E23" s="56" t="s">
        <v>87</v>
      </c>
      <c r="F23" s="56" t="s">
        <v>88</v>
      </c>
      <c r="G23" s="56">
        <v>10</v>
      </c>
      <c r="H23" s="56">
        <v>192.3</v>
      </c>
      <c r="I23" s="62">
        <f t="shared" si="0"/>
        <v>9.6150000000000002</v>
      </c>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c r="IF23" s="54"/>
      <c r="IG23" s="54"/>
      <c r="IH23" s="54"/>
      <c r="II23" s="54"/>
      <c r="IJ23" s="54"/>
      <c r="IK23" s="54"/>
      <c r="IL23" s="54"/>
      <c r="IM23" s="54"/>
      <c r="IN23" s="54"/>
      <c r="IO23" s="54"/>
      <c r="IP23" s="54"/>
      <c r="IQ23" s="54"/>
      <c r="IR23" s="54"/>
      <c r="IS23" s="54"/>
      <c r="IT23" s="54"/>
    </row>
    <row r="24" spans="1:254" ht="15" customHeight="1">
      <c r="A24" s="50"/>
      <c r="B24" s="104" t="s">
        <v>45</v>
      </c>
      <c r="C24" s="105"/>
      <c r="D24" s="105"/>
      <c r="E24" s="105"/>
      <c r="F24" s="105"/>
      <c r="G24" s="105"/>
      <c r="H24" s="106"/>
      <c r="I24" s="52">
        <v>9.6150000000000002</v>
      </c>
    </row>
    <row r="25" spans="1:254" ht="15.6" customHeight="1">
      <c r="A25" s="94" t="s">
        <v>46</v>
      </c>
      <c r="B25" s="94"/>
      <c r="C25" s="94"/>
      <c r="D25" s="94"/>
      <c r="E25" s="94"/>
      <c r="F25" s="94"/>
      <c r="G25" s="94"/>
      <c r="H25" s="94"/>
      <c r="I25" s="94"/>
    </row>
    <row r="26" spans="1:254" ht="15.6" customHeight="1">
      <c r="A26" s="120" t="s">
        <v>47</v>
      </c>
      <c r="B26" s="120"/>
      <c r="C26" s="120"/>
      <c r="D26" s="120"/>
      <c r="E26" s="120"/>
      <c r="F26" s="120"/>
      <c r="G26" s="120"/>
      <c r="H26" s="120"/>
      <c r="I26" s="120"/>
    </row>
    <row r="27" spans="1:254" ht="13.9" customHeight="1">
      <c r="A27" s="121" t="s">
        <v>48</v>
      </c>
      <c r="B27" s="121"/>
      <c r="C27" s="121"/>
      <c r="D27" s="121"/>
      <c r="E27" s="121"/>
      <c r="F27" s="121"/>
      <c r="G27" s="121"/>
      <c r="H27" s="121"/>
      <c r="I27" s="121"/>
    </row>
    <row r="28" spans="1:254" ht="26.45" customHeight="1">
      <c r="A28" s="122" t="s">
        <v>49</v>
      </c>
      <c r="B28" s="122"/>
      <c r="C28" s="122"/>
      <c r="D28" s="122"/>
      <c r="E28" s="122"/>
      <c r="F28" s="122"/>
      <c r="G28" s="122"/>
      <c r="H28" s="122"/>
      <c r="I28" s="122"/>
    </row>
    <row r="29" spans="1:254" ht="61.5" customHeight="1">
      <c r="A29" s="26" t="s">
        <v>2</v>
      </c>
      <c r="B29" s="22" t="s">
        <v>50</v>
      </c>
      <c r="C29" s="23" t="s">
        <v>24</v>
      </c>
      <c r="D29" s="22" t="s">
        <v>51</v>
      </c>
      <c r="E29" s="22" t="s">
        <v>52</v>
      </c>
      <c r="F29" s="27" t="s">
        <v>53</v>
      </c>
      <c r="G29" s="128" t="s">
        <v>57</v>
      </c>
      <c r="H29" s="129"/>
      <c r="I29" s="21" t="s">
        <v>56</v>
      </c>
    </row>
    <row r="30" spans="1:254" ht="15">
      <c r="A30" s="26">
        <v>1</v>
      </c>
      <c r="B30" s="22">
        <v>2</v>
      </c>
      <c r="C30" s="22">
        <v>3</v>
      </c>
      <c r="D30" s="22">
        <v>4</v>
      </c>
      <c r="E30" s="22">
        <v>5</v>
      </c>
      <c r="F30" s="27">
        <v>6</v>
      </c>
      <c r="G30" s="128">
        <v>7</v>
      </c>
      <c r="H30" s="129"/>
      <c r="I30" s="21">
        <v>8</v>
      </c>
    </row>
    <row r="31" spans="1:254" ht="45">
      <c r="A31" s="26">
        <v>1</v>
      </c>
      <c r="B31" s="47" t="s">
        <v>92</v>
      </c>
      <c r="C31" s="47" t="s">
        <v>68</v>
      </c>
      <c r="D31" s="47">
        <v>40</v>
      </c>
      <c r="E31" s="47">
        <v>10</v>
      </c>
      <c r="F31" s="47">
        <v>800</v>
      </c>
      <c r="G31" s="126">
        <v>14.888999999999999</v>
      </c>
      <c r="H31" s="127"/>
      <c r="I31" s="137">
        <f>(297.78-84.01-27.07)/E31/2</f>
        <v>9.3349999999999991</v>
      </c>
    </row>
    <row r="32" spans="1:254" ht="56.25" customHeight="1">
      <c r="A32" s="26">
        <v>2</v>
      </c>
      <c r="B32" s="47" t="s">
        <v>79</v>
      </c>
      <c r="C32" s="47" t="s">
        <v>68</v>
      </c>
      <c r="D32" s="47">
        <v>40</v>
      </c>
      <c r="E32" s="47">
        <v>10</v>
      </c>
      <c r="F32" s="47">
        <v>800</v>
      </c>
      <c r="G32" s="126">
        <v>14.888999999999999</v>
      </c>
      <c r="H32" s="127"/>
      <c r="I32" s="137">
        <f>(297.78-84.01-27.07)/E32/2</f>
        <v>9.3349999999999991</v>
      </c>
    </row>
    <row r="33" spans="1:254" ht="56.25" customHeight="1">
      <c r="A33" s="26">
        <v>3</v>
      </c>
      <c r="B33" s="47" t="s">
        <v>78</v>
      </c>
      <c r="C33" s="47" t="s">
        <v>68</v>
      </c>
      <c r="D33" s="47">
        <v>80</v>
      </c>
      <c r="E33" s="47">
        <v>10</v>
      </c>
      <c r="F33" s="48">
        <f>E33*D33</f>
        <v>800</v>
      </c>
      <c r="G33" s="124">
        <v>14.888999999999999</v>
      </c>
      <c r="H33" s="125"/>
      <c r="I33" s="137">
        <f>(297.78-84.01-27.07)/E33/2</f>
        <v>9.3349999999999991</v>
      </c>
    </row>
    <row r="34" spans="1:254" ht="56.25" customHeight="1">
      <c r="A34" s="26">
        <v>4</v>
      </c>
      <c r="B34" s="47" t="s">
        <v>91</v>
      </c>
      <c r="C34" s="47" t="s">
        <v>68</v>
      </c>
      <c r="D34" s="47">
        <v>30</v>
      </c>
      <c r="E34" s="47">
        <v>10</v>
      </c>
      <c r="F34" s="48">
        <v>600</v>
      </c>
      <c r="G34" s="124">
        <v>15.3355</v>
      </c>
      <c r="H34" s="125"/>
      <c r="I34" s="43">
        <f>(306.71-86.53-27.88)/E34/2</f>
        <v>9.6149999999999984</v>
      </c>
    </row>
    <row r="35" spans="1:254" ht="15">
      <c r="A35" s="123" t="s">
        <v>54</v>
      </c>
      <c r="B35" s="123"/>
      <c r="C35" s="123"/>
      <c r="D35" s="123"/>
      <c r="E35" s="123"/>
      <c r="F35" s="123"/>
      <c r="G35" s="123"/>
      <c r="H35" s="123"/>
      <c r="I35" s="123"/>
    </row>
    <row r="36" spans="1:254" ht="36" customHeight="1">
      <c r="A36" s="118" t="s">
        <v>55</v>
      </c>
      <c r="B36" s="119"/>
      <c r="C36" s="119"/>
      <c r="D36" s="119"/>
      <c r="E36" s="119"/>
      <c r="F36" s="119"/>
      <c r="G36" s="119"/>
      <c r="H36" s="119"/>
      <c r="I36" s="119"/>
    </row>
    <row r="38" spans="1:254" ht="13.9" customHeight="1">
      <c r="B38" s="19" t="s">
        <v>93</v>
      </c>
    </row>
    <row r="42" spans="1:254" ht="13.9" customHeight="1">
      <c r="IK42"/>
      <c r="IL42"/>
      <c r="IM42"/>
      <c r="IN42"/>
      <c r="IO42"/>
      <c r="IP42"/>
      <c r="IQ42"/>
      <c r="IR42"/>
      <c r="IS42"/>
      <c r="IT42"/>
    </row>
    <row r="43" spans="1:254" ht="13.9" customHeight="1">
      <c r="IK43"/>
      <c r="IL43"/>
      <c r="IM43"/>
      <c r="IN43"/>
      <c r="IO43"/>
      <c r="IP43"/>
      <c r="IQ43"/>
      <c r="IR43"/>
      <c r="IS43"/>
      <c r="IT43"/>
    </row>
    <row r="44" spans="1:254" ht="13.9" customHeight="1">
      <c r="IK44"/>
      <c r="IL44"/>
      <c r="IM44"/>
      <c r="IN44"/>
      <c r="IO44"/>
      <c r="IP44"/>
      <c r="IQ44"/>
      <c r="IR44"/>
      <c r="IS44"/>
      <c r="IT44"/>
    </row>
    <row r="45" spans="1:254" ht="13.9" customHeight="1">
      <c r="IK45"/>
      <c r="IL45"/>
      <c r="IM45"/>
      <c r="IN45"/>
      <c r="IO45"/>
      <c r="IP45"/>
      <c r="IQ45"/>
      <c r="IR45"/>
      <c r="IS45"/>
      <c r="IT45"/>
    </row>
    <row r="46" spans="1:254" ht="13.9" customHeight="1">
      <c r="IK46"/>
      <c r="IL46"/>
      <c r="IM46"/>
      <c r="IN46"/>
      <c r="IO46"/>
      <c r="IP46"/>
      <c r="IQ46"/>
      <c r="IR46"/>
      <c r="IS46"/>
      <c r="IT46"/>
    </row>
    <row r="47" spans="1:254" ht="13.9" customHeight="1">
      <c r="IK47"/>
      <c r="IL47"/>
      <c r="IM47"/>
      <c r="IN47"/>
      <c r="IO47"/>
      <c r="IP47"/>
      <c r="IQ47"/>
      <c r="IR47"/>
      <c r="IS47"/>
      <c r="IT47"/>
    </row>
    <row r="48" spans="1:254" ht="13.9" customHeight="1">
      <c r="IK48"/>
      <c r="IL48"/>
      <c r="IM48"/>
      <c r="IN48"/>
      <c r="IO48"/>
      <c r="IP48"/>
      <c r="IQ48"/>
      <c r="IR48"/>
      <c r="IS48"/>
      <c r="IT48"/>
    </row>
    <row r="49" spans="245:254" ht="13.9" customHeight="1">
      <c r="IK49"/>
      <c r="IL49"/>
      <c r="IM49"/>
      <c r="IN49"/>
      <c r="IO49"/>
      <c r="IP49"/>
      <c r="IQ49"/>
      <c r="IR49"/>
      <c r="IS49"/>
      <c r="IT49"/>
    </row>
    <row r="50" spans="245:254" ht="13.9" customHeight="1">
      <c r="IK50"/>
      <c r="IL50"/>
      <c r="IM50"/>
      <c r="IN50"/>
      <c r="IO50"/>
      <c r="IP50"/>
      <c r="IQ50"/>
      <c r="IR50"/>
      <c r="IS50"/>
      <c r="IT50"/>
    </row>
    <row r="51" spans="245:254" ht="13.9" customHeight="1">
      <c r="IK51"/>
      <c r="IL51"/>
      <c r="IM51"/>
      <c r="IN51"/>
      <c r="IO51"/>
      <c r="IP51"/>
      <c r="IQ51"/>
      <c r="IR51"/>
      <c r="IS51"/>
      <c r="IT51"/>
    </row>
    <row r="52" spans="245:254" ht="13.9" customHeight="1">
      <c r="IK52"/>
      <c r="IL52"/>
      <c r="IM52"/>
      <c r="IN52"/>
      <c r="IO52"/>
      <c r="IP52"/>
      <c r="IQ52"/>
      <c r="IR52"/>
      <c r="IS52"/>
      <c r="IT52"/>
    </row>
    <row r="53" spans="245:254" ht="13.9" customHeight="1">
      <c r="IK53"/>
      <c r="IL53"/>
      <c r="IM53"/>
      <c r="IN53"/>
      <c r="IO53"/>
      <c r="IP53"/>
      <c r="IQ53"/>
      <c r="IR53"/>
      <c r="IS53"/>
      <c r="IT53"/>
    </row>
    <row r="54" spans="245:254" ht="13.9" customHeight="1">
      <c r="IK54"/>
      <c r="IL54"/>
      <c r="IM54"/>
      <c r="IN54"/>
      <c r="IO54"/>
      <c r="IP54"/>
      <c r="IQ54"/>
      <c r="IR54"/>
      <c r="IS54"/>
      <c r="IT54"/>
    </row>
    <row r="55" spans="245:254" ht="13.9" customHeight="1">
      <c r="IK55"/>
      <c r="IL55"/>
      <c r="IM55"/>
      <c r="IN55"/>
      <c r="IO55"/>
      <c r="IP55"/>
      <c r="IQ55"/>
      <c r="IR55"/>
      <c r="IS55"/>
      <c r="IT55"/>
    </row>
    <row r="56" spans="245:254" ht="13.9" customHeight="1">
      <c r="IK56"/>
      <c r="IL56"/>
      <c r="IM56"/>
      <c r="IN56"/>
      <c r="IO56"/>
      <c r="IP56"/>
      <c r="IQ56"/>
      <c r="IR56"/>
      <c r="IS56"/>
      <c r="IT56"/>
    </row>
    <row r="57" spans="245:254" ht="13.9" customHeight="1">
      <c r="IK57"/>
      <c r="IL57"/>
      <c r="IM57"/>
      <c r="IN57"/>
      <c r="IO57"/>
      <c r="IP57"/>
      <c r="IQ57"/>
      <c r="IR57"/>
      <c r="IS57"/>
      <c r="IT57"/>
    </row>
    <row r="58" spans="245:254" ht="13.9" customHeight="1">
      <c r="IK58"/>
      <c r="IL58"/>
      <c r="IM58"/>
      <c r="IN58"/>
      <c r="IO58"/>
      <c r="IP58"/>
      <c r="IQ58"/>
      <c r="IR58"/>
      <c r="IS58"/>
      <c r="IT58"/>
    </row>
    <row r="59" spans="245:254" ht="13.9" customHeight="1">
      <c r="IK59"/>
      <c r="IL59"/>
      <c r="IM59"/>
      <c r="IN59"/>
      <c r="IO59"/>
      <c r="IP59"/>
      <c r="IQ59"/>
      <c r="IR59"/>
      <c r="IS59"/>
      <c r="IT59"/>
    </row>
    <row r="60" spans="245:254" ht="13.9" customHeight="1">
      <c r="IK60"/>
      <c r="IL60"/>
      <c r="IM60"/>
      <c r="IN60"/>
      <c r="IO60"/>
      <c r="IP60"/>
      <c r="IQ60"/>
      <c r="IR60"/>
      <c r="IS60"/>
      <c r="IT60"/>
    </row>
    <row r="61" spans="245:254" ht="13.9" customHeight="1">
      <c r="IK61"/>
      <c r="IL61"/>
      <c r="IM61"/>
      <c r="IN61"/>
      <c r="IO61"/>
      <c r="IP61"/>
      <c r="IQ61"/>
      <c r="IR61"/>
      <c r="IS61"/>
      <c r="IT61"/>
    </row>
    <row r="62" spans="245:254" ht="13.9" customHeight="1">
      <c r="IK62"/>
      <c r="IL62"/>
      <c r="IM62"/>
      <c r="IN62"/>
      <c r="IO62"/>
      <c r="IP62"/>
      <c r="IQ62"/>
      <c r="IR62"/>
      <c r="IS62"/>
      <c r="IT62"/>
    </row>
    <row r="63" spans="245:254" ht="13.9" customHeight="1">
      <c r="IK63"/>
      <c r="IL63"/>
      <c r="IM63"/>
      <c r="IN63"/>
      <c r="IO63"/>
      <c r="IP63"/>
      <c r="IQ63"/>
      <c r="IR63"/>
      <c r="IS63"/>
      <c r="IT63"/>
    </row>
    <row r="64" spans="245:254" ht="13.9" customHeight="1">
      <c r="IK64"/>
      <c r="IL64"/>
      <c r="IM64"/>
      <c r="IN64"/>
      <c r="IO64"/>
      <c r="IP64"/>
      <c r="IQ64"/>
      <c r="IR64"/>
      <c r="IS64"/>
      <c r="IT64"/>
    </row>
    <row r="65" spans="245:254" ht="13.9" customHeight="1">
      <c r="IK65"/>
      <c r="IL65"/>
      <c r="IM65"/>
      <c r="IN65"/>
      <c r="IO65"/>
      <c r="IP65"/>
      <c r="IQ65"/>
      <c r="IR65"/>
      <c r="IS65"/>
      <c r="IT65"/>
    </row>
    <row r="66" spans="245:254" ht="13.9" customHeight="1">
      <c r="IK66"/>
      <c r="IL66"/>
      <c r="IM66"/>
      <c r="IN66"/>
      <c r="IO66"/>
      <c r="IP66"/>
      <c r="IQ66"/>
      <c r="IR66"/>
      <c r="IS66"/>
      <c r="IT66"/>
    </row>
    <row r="67" spans="245:254" ht="13.9" customHeight="1">
      <c r="IK67"/>
      <c r="IL67"/>
      <c r="IM67"/>
      <c r="IN67"/>
      <c r="IO67"/>
      <c r="IP67"/>
      <c r="IQ67"/>
      <c r="IR67"/>
      <c r="IS67"/>
      <c r="IT67"/>
    </row>
    <row r="68" spans="245:254" ht="13.9" customHeight="1">
      <c r="IK68"/>
      <c r="IL68"/>
      <c r="IM68"/>
      <c r="IN68"/>
      <c r="IO68"/>
      <c r="IP68"/>
      <c r="IQ68"/>
      <c r="IR68"/>
      <c r="IS68"/>
      <c r="IT68"/>
    </row>
    <row r="69" spans="245:254" ht="13.9" customHeight="1">
      <c r="IK69"/>
      <c r="IL69"/>
      <c r="IM69"/>
      <c r="IN69"/>
      <c r="IO69"/>
      <c r="IP69"/>
      <c r="IQ69"/>
      <c r="IR69"/>
      <c r="IS69"/>
      <c r="IT69"/>
    </row>
    <row r="70" spans="245:254" ht="13.9" customHeight="1">
      <c r="IK70"/>
      <c r="IL70"/>
      <c r="IM70"/>
      <c r="IN70"/>
      <c r="IO70"/>
      <c r="IP70"/>
      <c r="IQ70"/>
      <c r="IR70"/>
      <c r="IS70"/>
      <c r="IT70"/>
    </row>
    <row r="71" spans="245:254" ht="13.9" customHeight="1">
      <c r="IK71"/>
      <c r="IL71"/>
      <c r="IM71"/>
      <c r="IN71"/>
      <c r="IO71"/>
      <c r="IP71"/>
      <c r="IQ71"/>
      <c r="IR71"/>
      <c r="IS71"/>
      <c r="IT71"/>
    </row>
    <row r="72" spans="245:254" ht="13.9" customHeight="1">
      <c r="IK72"/>
      <c r="IL72"/>
      <c r="IM72"/>
      <c r="IN72"/>
      <c r="IO72"/>
      <c r="IP72"/>
      <c r="IQ72"/>
      <c r="IR72"/>
      <c r="IS72"/>
      <c r="IT72"/>
    </row>
    <row r="73" spans="245:254" ht="13.9" customHeight="1">
      <c r="IK73"/>
      <c r="IL73"/>
      <c r="IM73"/>
      <c r="IN73"/>
      <c r="IO73"/>
      <c r="IP73"/>
      <c r="IQ73"/>
      <c r="IR73"/>
      <c r="IS73"/>
      <c r="IT73"/>
    </row>
    <row r="74" spans="245:254" ht="13.9" customHeight="1">
      <c r="IK74"/>
      <c r="IL74"/>
      <c r="IM74"/>
      <c r="IN74"/>
      <c r="IO74"/>
      <c r="IP74"/>
      <c r="IQ74"/>
      <c r="IR74"/>
      <c r="IS74"/>
      <c r="IT74"/>
    </row>
  </sheetData>
  <mergeCells count="31">
    <mergeCell ref="A1:I1"/>
    <mergeCell ref="A2:I2"/>
    <mergeCell ref="A3:I3"/>
    <mergeCell ref="A5:I5"/>
    <mergeCell ref="B8:D8"/>
    <mergeCell ref="G6:H6"/>
    <mergeCell ref="G7:H7"/>
    <mergeCell ref="G8:H8"/>
    <mergeCell ref="A36:I36"/>
    <mergeCell ref="A26:I26"/>
    <mergeCell ref="A27:I27"/>
    <mergeCell ref="A28:I28"/>
    <mergeCell ref="A35:I35"/>
    <mergeCell ref="G33:H33"/>
    <mergeCell ref="G34:H34"/>
    <mergeCell ref="G32:H32"/>
    <mergeCell ref="G29:H29"/>
    <mergeCell ref="G30:H30"/>
    <mergeCell ref="G31:H31"/>
    <mergeCell ref="A25:I25"/>
    <mergeCell ref="G9:H9"/>
    <mergeCell ref="G10:H10"/>
    <mergeCell ref="B10:D10"/>
    <mergeCell ref="A11:I11"/>
    <mergeCell ref="A14:I14"/>
    <mergeCell ref="B24:H24"/>
    <mergeCell ref="A15:I15"/>
    <mergeCell ref="A16:I16"/>
    <mergeCell ref="B18:I18"/>
    <mergeCell ref="G12:I12"/>
    <mergeCell ref="G13:I13"/>
  </mergeCells>
  <hyperlinks>
    <hyperlink ref="G13" r:id="rId1"/>
  </hyperlinks>
  <pageMargins left="0.31496062992125984" right="0.31496062992125984" top="0.35433070866141736" bottom="0.35433070866141736" header="0.31496062992125984" footer="0.31496062992125984"/>
  <pageSetup paperSize="9" scale="90" orientation="landscape" r:id="rId2"/>
</worksheet>
</file>

<file path=docProps/app.xml><?xml version="1.0" encoding="utf-8"?>
<Properties xmlns="http://schemas.openxmlformats.org/officeDocument/2006/extended-properties" xmlns:vt="http://schemas.openxmlformats.org/officeDocument/2006/docPropsVTypes">
  <Application>Р7-Офис/6.1.0.68</Application>
  <DocSecurity>0</DocSecurity>
  <ScaleCrop>false</ScaleCrop>
  <HeadingPairs>
    <vt:vector size="2" baseType="variant">
      <vt:variant>
        <vt:lpstr>Листы</vt:lpstr>
      </vt:variant>
      <vt:variant>
        <vt:i4>2</vt:i4>
      </vt:variant>
    </vt:vector>
  </HeadingPairs>
  <TitlesOfParts>
    <vt:vector size="2" baseType="lpstr">
      <vt:lpstr>ОБСН </vt:lpstr>
      <vt:lpstr>расчет Источника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8</cp:revision>
  <cp:lastPrinted>2026-08-27T00:28:28Z</cp:lastPrinted>
  <dcterms:modified xsi:type="dcterms:W3CDTF">2026-08-27T00:28:33Z</dcterms:modified>
</cp:coreProperties>
</file>