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Материалы" sheetId="4" r:id="rId1"/>
  </sheets>
  <definedNames>
    <definedName name="_xlnm.Print_Area" localSheetId="0">Материалы!$A$1:$O$14</definedName>
  </definedNames>
  <calcPr calcId="145621"/>
</workbook>
</file>

<file path=xl/calcChain.xml><?xml version="1.0" encoding="utf-8"?>
<calcChain xmlns="http://schemas.openxmlformats.org/spreadsheetml/2006/main">
  <c r="K6" i="4" l="1"/>
  <c r="L6" i="4" s="1"/>
  <c r="M6" i="4" l="1"/>
  <c r="N6" i="4" s="1"/>
  <c r="H6" i="4"/>
  <c r="I6" i="4" s="1"/>
  <c r="J6" i="4" s="1"/>
  <c r="N8" i="4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<sst xmlns="http://schemas.openxmlformats.org/spreadsheetml/2006/main" count="27" uniqueCount="27">
  <si>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</si>
  <si>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</si>
  <si>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</si>
  <si>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</si>
  <si>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</si>
  <si>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</si>
  <si>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</si>
  <si>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</si>
  <si>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</si>
  <si>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</si>
  <si>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</si>
  <si>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</si>
  <si>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</si>
  <si>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</si>
  <si>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</si>
  <si>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</si>
  <si>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</si>
  <si>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</si>
  <si>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Источник финансирования: (Глава; Раздел(подраздел); Целевая статья; Вид расходов; КОСГУ): 056;0901;0122009;612;225</t>
  </si>
  <si>
    <t>шт</t>
  </si>
  <si>
    <t xml:space="preserve">Коммерческое предложение №1
</t>
  </si>
  <si>
    <t xml:space="preserve">Коммерческое предложение №2 </t>
  </si>
  <si>
    <t>Коммерческое предложение №3</t>
  </si>
  <si>
    <t>Электрооборудование</t>
  </si>
  <si>
    <t xml:space="preserve">Оказание услуг по разработке проектно-сметной документации на установку автоматической 
пожарной сигнализации (АПС), системы оповещения и управления эвакуацией людей при пожаре 
(СОУЭ).
</t>
  </si>
  <si>
    <t xml:space="preserve">Начальная (максимальная) цена Контракта была определена по формуле:
 ,
где: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Таким образом, в рамках выделенных лимитов бюджетных обязательств и в целях эффективного расходования бюджетных средств, начальная (максимальная) цена Контракта составляет 84333  рублей 33 копеек.
Валюта, используемая для формирования цены контракта и расчетов с поставщиком (подрядчиком, исполнителем) – российский рубль Российской Федерации.
Порядок применения официального курса иностранной валюты к рублю РФ -  не установлено
</t>
  </si>
  <si>
    <t>Приложение 3_Обоснование НМЦК к Документации о запросе котировок в электронной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</si>
</sst>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2" borderId="0" xfId="0" applyFont="1" applyFill="1"/>
    <xf numFmtId="0" fontId="5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/>
    </xf>
    <xf numFmtId="0" fontId="5" fillId="0" borderId="0" xfId="0" applyFont="1" applyFill="1"/>
    <xf numFmtId="2" fontId="5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top"/>
    </xf>
    <xf numFmtId="2" fontId="5" fillId="0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/>
    <xf numFmtId="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1" fontId="0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5" fillId="0" borderId="3" xfId="0" applyFont="1" applyBorder="1" applyAlignment="1"/>
    <xf numFmtId="0" fontId="5" fillId="0" borderId="8" xfId="0" applyFont="1" applyBorder="1" applyAlignment="1"/>
    <xf numFmtId="0" fontId="1" fillId="0" borderId="4" xfId="0" applyFont="1" applyBorder="1" applyAlignment="1">
      <alignment horizontal="center" vertical="top" wrapText="1"/>
    </xf>
    <xf numFmtId="0" fontId="5" fillId="0" borderId="6" xfId="0" applyFont="1" applyBorder="1" applyAlignment="1"/>
    <xf numFmtId="0" fontId="5" fillId="0" borderId="2" xfId="0" applyFont="1" applyBorder="1" applyAlignment="1"/>
    <xf numFmtId="0" fontId="6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82"/>
  <sheetViews>
    <sheetView tabSelected="1" zoomScale="115" zoomScaleNormal="115" workbookViewId="0">
      <selection activeCell="G1" sqref="G1"/>
    </sheetView>
  </sheetViews>
  <sheetFormatPr defaultColWidth="9.140625"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17" style="3" customWidth="1"/>
    <col min="5" max="5" width="13.85546875" style="12" customWidth="1"/>
    <col min="6" max="6" width="14.7109375" style="12" customWidth="1"/>
    <col min="7" max="7" width="14.5703125" style="12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customWidth="1"/>
    <col min="12" max="12" width="13.5703125" style="3" customWidth="1"/>
    <col min="13" max="13" width="10.85546875" style="3" customWidth="1"/>
    <col min="14" max="14" width="20" style="3" customWidth="1"/>
    <col min="15" max="15" width="9.7109375" style="11" bestFit="1" customWidth="1"/>
    <col min="16" max="16" width="12.28515625" style="11" customWidth="1"/>
    <col min="17" max="17" width="13.42578125" style="11" customWidth="1"/>
    <col min="18" max="16384" width="9.140625" style="3"/>
  </cols>
  <sheetData>
    <row r="1" spans="1:29" ht="48" customHeight="1" x14ac:dyDescent="0.2">
      <c r="B1" s="7"/>
      <c r="C1" s="7"/>
      <c r="E1" s="16"/>
      <c r="F1" s="16"/>
      <c r="G1" s="16"/>
      <c r="K1" s="6"/>
      <c r="M1" s="37" t="s">
        <v>26</v>
      </c>
      <c r="N1" s="38"/>
      <c r="O1" s="18"/>
      <c r="P1" s="18"/>
      <c r="Q1" s="18"/>
      <c r="R1" s="9"/>
      <c r="S1" s="9"/>
      <c r="T1" s="9"/>
      <c r="U1" s="9"/>
      <c r="V1" s="9"/>
      <c r="W1" s="10"/>
      <c r="X1" s="10"/>
      <c r="Y1" s="10"/>
      <c r="Z1" s="10"/>
      <c r="AA1" s="10"/>
      <c r="AB1" s="10"/>
      <c r="AC1" s="10"/>
    </row>
    <row r="2" spans="1:29" ht="39" customHeight="1" x14ac:dyDescent="0.2">
      <c r="A2" s="42" t="s">
        <v>7</v>
      </c>
      <c r="B2" s="42"/>
      <c r="C2" s="42"/>
      <c r="D2" s="42"/>
      <c r="E2" s="42"/>
      <c r="F2" s="42"/>
      <c r="G2" s="42"/>
      <c r="H2" s="42"/>
      <c r="I2" s="42"/>
      <c r="J2" s="42"/>
      <c r="K2" s="43"/>
      <c r="M2" s="39"/>
      <c r="N2" s="39"/>
      <c r="O2" s="19"/>
      <c r="P2" s="19"/>
      <c r="Q2" s="1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39" customHeight="1" x14ac:dyDescent="0.2">
      <c r="A3" s="48" t="s">
        <v>0</v>
      </c>
      <c r="B3" s="49" t="s">
        <v>2</v>
      </c>
      <c r="C3" s="49" t="s">
        <v>1</v>
      </c>
      <c r="D3" s="49" t="s">
        <v>3</v>
      </c>
      <c r="E3" s="44" t="s">
        <v>16</v>
      </c>
      <c r="F3" s="45"/>
      <c r="G3" s="46"/>
      <c r="H3" s="47" t="s">
        <v>14</v>
      </c>
      <c r="I3" s="47"/>
      <c r="J3" s="47"/>
      <c r="K3" s="53" t="s">
        <v>8</v>
      </c>
      <c r="L3" s="54"/>
      <c r="M3" s="54"/>
      <c r="N3" s="55"/>
      <c r="O3" s="16"/>
      <c r="P3" s="16"/>
      <c r="Q3" s="16"/>
    </row>
    <row r="4" spans="1:29" ht="159" customHeight="1" x14ac:dyDescent="0.2">
      <c r="A4" s="48"/>
      <c r="B4" s="49"/>
      <c r="C4" s="49"/>
      <c r="D4" s="49"/>
      <c r="E4" s="13" t="s">
        <v>20</v>
      </c>
      <c r="F4" s="13" t="s">
        <v>21</v>
      </c>
      <c r="G4" s="14" t="s">
        <v>22</v>
      </c>
      <c r="H4" s="4" t="s">
        <v>6</v>
      </c>
      <c r="I4" s="4" t="s">
        <v>4</v>
      </c>
      <c r="J4" s="5" t="s">
        <v>5</v>
      </c>
      <c r="K4" s="1" t="s">
        <v>17</v>
      </c>
      <c r="L4" s="8" t="s">
        <v>11</v>
      </c>
      <c r="M4" s="8" t="s">
        <v>12</v>
      </c>
      <c r="N4" s="8" t="s">
        <v>13</v>
      </c>
      <c r="O4" s="16"/>
      <c r="P4" s="16"/>
      <c r="Q4" s="16"/>
    </row>
    <row r="5" spans="1:29" s="2" customFormat="1" ht="18.75" customHeight="1" x14ac:dyDescent="0.2">
      <c r="A5" s="50" t="s">
        <v>23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  <c r="O5" s="20"/>
      <c r="P5" s="20"/>
      <c r="Q5" s="20"/>
    </row>
    <row r="6" spans="1:29" s="2" customFormat="1" ht="102.75" x14ac:dyDescent="0.25">
      <c r="A6" s="29">
        <v>1</v>
      </c>
      <c r="B6" s="34" t="s">
        <v>24</v>
      </c>
      <c r="C6" s="30" t="s">
        <v>19</v>
      </c>
      <c r="D6" s="36">
        <v>1</v>
      </c>
      <c r="E6" s="35">
        <v>80000</v>
      </c>
      <c r="F6" s="35">
        <v>85000</v>
      </c>
      <c r="G6" s="35">
        <v>88000</v>
      </c>
      <c r="H6" s="31">
        <f>AVERAGE(E6:G6)</f>
        <v>84333.333333333328</v>
      </c>
      <c r="I6" s="32">
        <f>SQRT(((SUM((POWER(E6-H6,2)),(POWER(F6-H6,2)),(POWER(G6-H6,2)))/(COLUMNS(E6:G6)-1))))</f>
        <v>4041.4518843273804</v>
      </c>
      <c r="J6" s="32">
        <f>I6/H6*100</f>
        <v>4.7922354359613211</v>
      </c>
      <c r="K6" s="33">
        <f>((D6/3)*(SUM(E6:G6)))</f>
        <v>84333.333333333328</v>
      </c>
      <c r="L6" s="33">
        <f>K6/D6</f>
        <v>84333.333333333328</v>
      </c>
      <c r="M6" s="33">
        <f>ROUND(L6,2)</f>
        <v>84333.33</v>
      </c>
      <c r="N6" s="33">
        <f>M6*D6</f>
        <v>84333.33</v>
      </c>
      <c r="O6" s="20"/>
      <c r="P6" s="20"/>
      <c r="Q6" s="20"/>
    </row>
    <row r="8" spans="1:29" s="15" customFormat="1" ht="48" customHeight="1" x14ac:dyDescent="0.25">
      <c r="A8" s="40" t="s">
        <v>10</v>
      </c>
      <c r="B8" s="40"/>
      <c r="C8" s="40"/>
      <c r="D8" s="40"/>
      <c r="E8" s="40"/>
      <c r="F8" s="40"/>
      <c r="G8" s="40"/>
      <c r="H8" s="22"/>
      <c r="I8" s="22"/>
      <c r="J8" s="22"/>
      <c r="K8" s="23"/>
      <c r="L8" s="24"/>
      <c r="M8" s="24"/>
      <c r="N8" s="25">
        <f>SUM(N5:N6)</f>
        <v>84333.33</v>
      </c>
      <c r="O8" s="21"/>
      <c r="P8" s="21"/>
      <c r="Q8" s="21"/>
    </row>
    <row r="9" spans="1:29" s="15" customFormat="1" ht="168" customHeight="1" x14ac:dyDescent="0.25">
      <c r="A9" s="56" t="s">
        <v>25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27"/>
      <c r="M9" s="27"/>
      <c r="N9" s="28"/>
      <c r="O9" s="21"/>
      <c r="P9" s="21"/>
      <c r="Q9" s="21"/>
    </row>
    <row r="10" spans="1:29" ht="24.75" customHeight="1" x14ac:dyDescent="0.2">
      <c r="A10" s="41" t="s">
        <v>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O10" s="17"/>
      <c r="P10" s="17"/>
      <c r="Q10" s="17"/>
    </row>
    <row r="11" spans="1:29" ht="36" customHeight="1" x14ac:dyDescent="0.2">
      <c r="A11" s="16" t="s">
        <v>15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29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29" x14ac:dyDescent="0.2">
      <c r="A13" s="26" t="s">
        <v>18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6"/>
      <c r="P13" s="16"/>
      <c r="Q13" s="16"/>
      <c r="R13" s="16"/>
    </row>
    <row r="14" spans="1:29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26"/>
      <c r="P14" s="16"/>
      <c r="Q14" s="16"/>
      <c r="R14" s="16"/>
    </row>
    <row r="15" spans="1:29" x14ac:dyDescent="0.2">
      <c r="A15" s="16"/>
      <c r="B15" s="16"/>
      <c r="C15" s="16"/>
      <c r="D15" s="16"/>
      <c r="E15" s="17"/>
      <c r="F15" s="17"/>
      <c r="G15" s="17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29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18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8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18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18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18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18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18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18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1:18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18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spans="1:18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18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1:18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1:18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8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1:18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1:18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1:18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1:18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8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8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1:18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1:18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1:18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1:18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18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18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1:18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1:18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</row>
    <row r="73" spans="1:18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</row>
    <row r="74" spans="1:18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</row>
    <row r="75" spans="1:18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</row>
    <row r="76" spans="1:18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1:18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</row>
    <row r="78" spans="1:18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</row>
    <row r="79" spans="1:18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</row>
    <row r="80" spans="1:18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1:18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</row>
    <row r="82" spans="1:18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1:18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1:18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1:18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</row>
    <row r="86" spans="1:18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</row>
    <row r="87" spans="1:18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</row>
    <row r="88" spans="1:18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</row>
    <row r="89" spans="1:18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8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8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8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8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1:18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1:18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1:18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1:18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1:18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1:18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1:18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1:18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spans="1:18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1:18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1:18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spans="1:18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1:18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1:18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1:18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spans="1:18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1:18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spans="1:18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spans="1:18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spans="1:18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spans="1:18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spans="1:18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1:18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1:18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spans="1:18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1:18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spans="1:18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1:18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spans="1:18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1:18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1:18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spans="1:18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spans="1:18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spans="1:18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spans="1:18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spans="1:18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spans="1:18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spans="1:18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1:18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spans="1:18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1:18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spans="1:18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spans="1:18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1:18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spans="1:18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1:18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1:18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1:18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1:18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1:18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</row>
    <row r="148" spans="1:18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1:18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</row>
    <row r="150" spans="1:18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1:18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</row>
    <row r="152" spans="1:18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1:18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1:18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1:18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</row>
    <row r="156" spans="1:18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1:18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</row>
    <row r="158" spans="1:18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</row>
    <row r="159" spans="1:18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</row>
    <row r="160" spans="1:18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1:18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</row>
    <row r="162" spans="1:18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1:18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</row>
    <row r="164" spans="1:18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18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</row>
    <row r="166" spans="1:18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1:18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1:18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1:18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1:18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</row>
    <row r="171" spans="1:18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</row>
    <row r="172" spans="1:18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1:18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</row>
    <row r="174" spans="1:18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</row>
    <row r="175" spans="1:18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</row>
    <row r="176" spans="1:18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</row>
    <row r="177" spans="1:18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</row>
    <row r="178" spans="1:18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</row>
    <row r="180" spans="1:18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</row>
    <row r="181" spans="1:18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</row>
    <row r="182" spans="1:18" x14ac:dyDescent="0.2">
      <c r="O182" s="16"/>
      <c r="P182" s="16"/>
      <c r="Q182" s="16"/>
      <c r="R182" s="16"/>
    </row>
  </sheetData>
  <mergeCells count="13">
    <mergeCell ref="M1:N2"/>
    <mergeCell ref="A8:G8"/>
    <mergeCell ref="A10:K10"/>
    <mergeCell ref="A2:K2"/>
    <mergeCell ref="E3:G3"/>
    <mergeCell ref="H3:J3"/>
    <mergeCell ref="A3:A4"/>
    <mergeCell ref="B3:B4"/>
    <mergeCell ref="C3:C4"/>
    <mergeCell ref="A5:N5"/>
    <mergeCell ref="D3:D4"/>
    <mergeCell ref="K3:N3"/>
    <mergeCell ref="A9:K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Материалы</vt:lpstr>
      <vt:lpstr>Материалы!Область_печати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1</cp:lastModifiedBy>
  <cp:lastPrinted>2025-02-18T13:23:24Z</cp:lastPrinted>
  <dcterms:created xsi:type="dcterms:W3CDTF">2014-01-15T18:15:09Z</dcterms:created>
  <dcterms:modified xsi:type="dcterms:W3CDTF">2026-07-20T12:26:06Z</dcterms:modified>
</cp:coreProperties>
</file>