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F9" i="2" l="1"/>
  <c r="H9" i="2"/>
  <c r="J9" i="2"/>
  <c r="K9" i="2"/>
  <c r="P9" i="2"/>
  <c r="Q9" i="2" s="1"/>
  <c r="Q10" i="2" s="1"/>
  <c r="L9" i="2" l="1"/>
  <c r="N9" i="2" s="1"/>
  <c r="O9" i="2" s="1"/>
  <c r="O10" i="2" s="1"/>
</calcChain>
</file>

<file path=xl/sharedStrings.xml><?xml version="1.0" encoding="utf-8"?>
<sst xmlns="http://schemas.openxmlformats.org/spreadsheetml/2006/main" count="33" uniqueCount="29">
  <si>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</si>
  <si>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</si>
  <si>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</si>
  <si>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</si>
  <si>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</si>
  <si>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</si>
  <si>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</si>
  <si>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</si>
  <si>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</si>
  <si>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</si>
  <si>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</si>
  <si>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</si>
  <si>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</si>
  <si>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</si>
  <si>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</si>
  <si>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</si>
  <si>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</si>
  <si>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</si>
  <si>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</si>
  <si>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</si>
  <si>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</si>
  <si>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штука</t>
  </si>
  <si>
    <t>Поставка медицинских изделий для симуляционного центра</t>
  </si>
  <si>
    <t>Тонометр автоматический OMRON M1 Basic с адаптером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</si>
  <si>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б/н от 28.07.2026 г.)</t>
    </r>
  </si>
  <si>
    <t xml:space="preserve"> Источники ценовой информации № 2 (№ б/н от 24.06.2026 г.)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</si>
  <si>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0365 от 27.07.2026 г.)</t>
    </r>
  </si>
  <si>
    <t>Начальной (максимальной) цены контракта составляет 3650 (Три тысячи шестьсот пятьдесят) рублей 00 копеек.</t>
  </si>
  <si>
    <t>28.07.2026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</si>
</sst>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10" fillId="0" borderId="2" xfId="1" applyFont="1" applyBorder="1" applyAlignment="1">
      <alignment horizontal="center" vertical="justify" wrapText="1"/>
    </xf>
    <xf numFmtId="2" fontId="10" fillId="0" borderId="2" xfId="1" applyNumberFormat="1" applyFont="1" applyBorder="1" applyAlignment="1">
      <alignment horizontal="center" vertical="justify" wrapText="1"/>
    </xf>
    <xf numFmtId="4" fontId="5" fillId="2" borderId="2" xfId="1" applyNumberFormat="1" applyFont="1" applyFill="1" applyBorder="1" applyAlignment="1">
      <alignment horizontal="center" vertical="justify"/>
    </xf>
    <xf numFmtId="4" fontId="5" fillId="2" borderId="2" xfId="1" applyNumberFormat="1" applyFont="1" applyFill="1" applyBorder="1" applyAlignment="1">
      <alignment horizontal="center" vertical="justify" wrapText="1"/>
    </xf>
    <xf numFmtId="4" fontId="5" fillId="0" borderId="2" xfId="1" applyNumberFormat="1" applyFont="1" applyFill="1" applyBorder="1" applyAlignment="1">
      <alignment horizontal="center" vertical="justify"/>
    </xf>
    <xf numFmtId="2" fontId="9" fillId="0" borderId="2" xfId="1" applyNumberFormat="1" applyFont="1" applyBorder="1" applyAlignment="1">
      <alignment horizontal="center" vertical="justify" wrapText="1"/>
    </xf>
    <xf numFmtId="4" fontId="5" fillId="0" borderId="2" xfId="1" applyNumberFormat="1" applyFont="1" applyBorder="1" applyAlignment="1">
      <alignment horizontal="center" vertical="justify"/>
    </xf>
    <xf numFmtId="0" fontId="2" fillId="0" borderId="0" xfId="1" applyFont="1" applyAlignment="1">
      <alignment vertical="justify"/>
    </xf>
    <xf numFmtId="0" fontId="10" fillId="0" borderId="5" xfId="1" applyFont="1" applyBorder="1" applyAlignment="1">
      <alignment horizontal="center" vertical="top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8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10" fillId="0" borderId="5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top" wrapText="1"/>
    </xf>
    <xf numFmtId="0" fontId="9" fillId="0" borderId="5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6" xfId="1" applyFont="1" applyBorder="1" applyAlignment="1">
      <alignment horizontal="left" vertical="center" wrapText="1"/>
    </xf>
    <xf numFmtId="0" fontId="18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609600</xdr:colOff>
      <xdr:row>7</xdr:row>
      <xdr:rowOff>76200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7315200" y="1409700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9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12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workbookViewId="0">
      <selection activeCell="C15" sqref="C15:D15"/>
    </sheetView>
  </sheetViews>
  <sheetFormatPr defaultRowHeight="15" x14ac:dyDescent="0.25"/>
  <cols>
    <col min="1" max="1" width="5.140625" style="1" customWidth="1"/>
    <col min="2" max="2" width="27" style="1" customWidth="1"/>
    <col min="3" max="4" width="9.140625" style="1"/>
    <col min="5" max="5" width="11" style="1" customWidth="1"/>
    <col min="6" max="6" width="11.140625" style="1" customWidth="1"/>
    <col min="7" max="7" width="10.140625" style="1" customWidth="1"/>
    <col min="8" max="8" width="10.28515625" style="1" customWidth="1"/>
    <col min="9" max="9" width="10.7109375" style="1" customWidth="1"/>
    <col min="10" max="10" width="10.85546875" style="1" customWidth="1"/>
    <col min="11" max="11" width="9.140625" style="1"/>
    <col min="12" max="12" width="22.85546875" style="1" customWidth="1"/>
    <col min="13" max="16" width="9.140625" style="1"/>
    <col min="17" max="17" width="13.28515625" style="1" customWidth="1"/>
    <col min="18" max="16384" width="9.140625" style="1"/>
  </cols>
  <sheetData>
    <row r="1" spans="1:23" ht="36" customHeight="1" x14ac:dyDescent="0.2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9"/>
      <c r="U1" s="9"/>
    </row>
    <row r="2" spans="1:23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9"/>
      <c r="U2" s="9"/>
    </row>
    <row r="3" spans="1:2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9"/>
      <c r="U3" s="9"/>
    </row>
    <row r="4" spans="1:23" x14ac:dyDescent="0.25">
      <c r="A4" s="38" t="s">
        <v>19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9"/>
      <c r="U4" s="9"/>
    </row>
    <row r="5" spans="1:23" x14ac:dyDescent="0.25">
      <c r="A5" s="39" t="s">
        <v>18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9"/>
      <c r="U5" s="9"/>
    </row>
    <row r="6" spans="1:23" x14ac:dyDescent="0.25">
      <c r="A6" s="40" t="s">
        <v>17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9"/>
      <c r="U6" s="9"/>
    </row>
    <row r="7" spans="1:23" ht="46.5" customHeight="1" x14ac:dyDescent="0.25">
      <c r="A7" s="27" t="s">
        <v>16</v>
      </c>
      <c r="B7" s="27" t="s">
        <v>15</v>
      </c>
      <c r="C7" s="27" t="s">
        <v>14</v>
      </c>
      <c r="D7" s="27" t="s">
        <v>13</v>
      </c>
      <c r="E7" s="31" t="s">
        <v>24</v>
      </c>
      <c r="F7" s="32"/>
      <c r="G7" s="31" t="s">
        <v>25</v>
      </c>
      <c r="H7" s="32"/>
      <c r="I7" s="31" t="s">
        <v>26</v>
      </c>
      <c r="J7" s="32"/>
      <c r="K7" s="27" t="s">
        <v>12</v>
      </c>
      <c r="L7" s="27" t="s">
        <v>11</v>
      </c>
      <c r="M7" s="27" t="s">
        <v>10</v>
      </c>
      <c r="N7" s="27" t="s">
        <v>9</v>
      </c>
      <c r="O7" s="27" t="s">
        <v>8</v>
      </c>
      <c r="P7" s="29" t="s">
        <v>7</v>
      </c>
      <c r="Q7" s="29" t="s">
        <v>6</v>
      </c>
    </row>
    <row r="8" spans="1:23" ht="84.75" customHeight="1" x14ac:dyDescent="0.25">
      <c r="A8" s="28"/>
      <c r="B8" s="28"/>
      <c r="C8" s="28"/>
      <c r="D8" s="28"/>
      <c r="E8" s="18" t="s">
        <v>5</v>
      </c>
      <c r="F8" s="18" t="s">
        <v>4</v>
      </c>
      <c r="G8" s="18" t="s">
        <v>5</v>
      </c>
      <c r="H8" s="18" t="s">
        <v>4</v>
      </c>
      <c r="I8" s="18" t="s">
        <v>5</v>
      </c>
      <c r="J8" s="18" t="s">
        <v>4</v>
      </c>
      <c r="K8" s="28"/>
      <c r="L8" s="28"/>
      <c r="M8" s="28"/>
      <c r="N8" s="28"/>
      <c r="O8" s="28"/>
      <c r="P8" s="30"/>
      <c r="Q8" s="30"/>
    </row>
    <row r="9" spans="1:23" s="17" customFormat="1" ht="47.25" x14ac:dyDescent="0.25">
      <c r="A9" s="10">
        <v>1</v>
      </c>
      <c r="B9" s="41" t="s">
        <v>23</v>
      </c>
      <c r="C9" s="10" t="s">
        <v>21</v>
      </c>
      <c r="D9" s="10">
        <v>1</v>
      </c>
      <c r="E9" s="11">
        <v>3650</v>
      </c>
      <c r="F9" s="11">
        <f>E9-(E9/(100+M9)*M9)</f>
        <v>3650</v>
      </c>
      <c r="G9" s="11">
        <v>3800</v>
      </c>
      <c r="H9" s="11">
        <f>G9-(G9/(100+M9)*M9)</f>
        <v>3800</v>
      </c>
      <c r="I9" s="11">
        <v>5555</v>
      </c>
      <c r="J9" s="11">
        <f>I9-(I9/(100+M9)*M9)</f>
        <v>5555</v>
      </c>
      <c r="K9" s="12">
        <f>(SQRT(((E9-AVERAGE(I9,E9,G9))^2+(I9-AVERAGE(I9,E9,G9))^2+(G9-AVERAGE(E9,G9,I9))^2)/2))/AVERAGE(I9,E9,G9)*100</f>
        <v>24.433901060751698</v>
      </c>
      <c r="L9" s="13">
        <f>AVERAGE(F9,J9,H9)</f>
        <v>4335</v>
      </c>
      <c r="M9" s="10">
        <v>0</v>
      </c>
      <c r="N9" s="14">
        <f>ROUND(L9+L9/100*M9, 2)</f>
        <v>4335</v>
      </c>
      <c r="O9" s="14">
        <f>N9*D9</f>
        <v>4335</v>
      </c>
      <c r="P9" s="15">
        <f>MIN(E9,G9,I9)</f>
        <v>3650</v>
      </c>
      <c r="Q9" s="16">
        <f>P9*D9</f>
        <v>3650</v>
      </c>
    </row>
    <row r="10" spans="1:23" ht="35.25" customHeight="1" x14ac:dyDescent="0.25">
      <c r="A10" s="23" t="s">
        <v>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7">
        <f>SUM(O9:O9)</f>
        <v>4335</v>
      </c>
      <c r="P10" s="8"/>
      <c r="Q10" s="7">
        <f>SUM(Q9:Q9)</f>
        <v>3650</v>
      </c>
    </row>
    <row r="11" spans="1:23" ht="41.25" customHeight="1" x14ac:dyDescent="0.25">
      <c r="A11" s="34" t="s">
        <v>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23" ht="15" customHeight="1" x14ac:dyDescent="0.25">
      <c r="A12" s="25" t="s">
        <v>27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6"/>
      <c r="T12" s="5"/>
      <c r="U12" s="5"/>
      <c r="V12" s="5"/>
      <c r="W12" s="5"/>
    </row>
    <row r="13" spans="1:23" ht="149.25" customHeight="1" x14ac:dyDescent="0.25">
      <c r="A13" s="33" t="s">
        <v>1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4"/>
      <c r="U13" s="4"/>
      <c r="V13" s="4"/>
      <c r="W13" s="4"/>
    </row>
    <row r="14" spans="1:23" ht="1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5">
      <c r="A15" s="19" t="s">
        <v>0</v>
      </c>
      <c r="B15" s="20"/>
      <c r="C15" s="21" t="s">
        <v>28</v>
      </c>
      <c r="D15" s="2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</row>
    <row r="16" spans="1:2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</sheetData>
  <mergeCells count="25">
    <mergeCell ref="K7:K8"/>
    <mergeCell ref="L7:L8"/>
    <mergeCell ref="M7:M8"/>
    <mergeCell ref="A7:A8"/>
    <mergeCell ref="A1:S1"/>
    <mergeCell ref="A2:S2"/>
    <mergeCell ref="A4:S4"/>
    <mergeCell ref="A5:S5"/>
    <mergeCell ref="A6:S6"/>
    <mergeCell ref="A15:B15"/>
    <mergeCell ref="C15:D15"/>
    <mergeCell ref="A10:N10"/>
    <mergeCell ref="A12:R12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13:S13"/>
    <mergeCell ref="A11:Q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2026-07-28T05:11:24Z</dcterms:modified>
</cp:coreProperties>
</file>