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199. Расходка для ЦСО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s="1"/>
  <c r="O10" i="1"/>
  <c r="N10" i="1"/>
  <c r="L10" i="1"/>
  <c r="P10" i="1" l="1"/>
  <c r="N11" i="1"/>
  <c r="O11" i="1"/>
  <c r="Q11" i="1"/>
  <c r="R11" i="1" s="1"/>
  <c r="R12" i="1" s="1"/>
  <c r="L11" i="1"/>
  <c r="P11" i="1" l="1"/>
</calcChain>
</file>

<file path=xl/sharedStrings.xml><?xml version="1.0" encoding="utf-8"?>
<sst xmlns="http://schemas.openxmlformats.org/spreadsheetml/2006/main" count="38" uniqueCount="31">
  <si>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</si>
  <si>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</si>
  <si>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</si>
  <si>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</si>
  <si>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</si>
  <si>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</si>
  <si>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</si>
  <si>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</si>
  <si>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</si>
  <si>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</si>
  <si>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</si>
  <si>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</si>
  <si>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</si>
  <si>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</si>
  <si>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</si>
  <si>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</si>
  <si>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</si>
  <si>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</si>
  <si>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</si>
  <si>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</si>
  <si>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</si>
  <si>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</si>
  <si>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32.50.50.190</t>
  </si>
  <si>
    <t>Упаковка</t>
  </si>
  <si>
    <t>Коммерческое предложение
№ б/н
от 24.07.2026 г.</t>
  </si>
  <si>
    <t>Коммерческое предложение
№ 069/07-2026
от 27.07.2026 г.</t>
  </si>
  <si>
    <t>Коммерческое предложение
№ 071
от 27.07.2026 г.</t>
  </si>
  <si>
    <t>Дата подготовки обоснования НМЦК: 27.07.2026</t>
  </si>
  <si>
    <t>на поставку медицинских изделий для нужд ФГБУ «НИИ пульмонологии» ФМБА России</t>
  </si>
  <si>
    <t>Тест-пакет Бови-Дик-Винар одноразовый для испытания на паропроницаемость и удаление воздуха из камеры паровых стерилизаторов</t>
  </si>
  <si>
    <t>Индикаторы для определения эффективности очистки медицинских инструментов, с принадлежностями 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</si>
</sst>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zoomScale="85" zoomScaleNormal="85" workbookViewId="0">
      <selection activeCell="B11" sqref="B11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25">
      <c r="A3" s="14" t="s">
        <v>28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0" t="s">
        <v>15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24" t="s">
        <v>6</v>
      </c>
      <c r="G6" s="25"/>
      <c r="H6" s="25"/>
      <c r="I6" s="25"/>
      <c r="J6" s="25"/>
      <c r="K6" s="26"/>
      <c r="L6" s="17" t="s">
        <v>16</v>
      </c>
      <c r="M6" s="17" t="s">
        <v>7</v>
      </c>
      <c r="N6" s="17" t="s">
        <v>17</v>
      </c>
      <c r="O6" s="20" t="s">
        <v>10</v>
      </c>
      <c r="P6" s="21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2" t="s">
        <v>24</v>
      </c>
      <c r="G7" s="23"/>
      <c r="H7" s="22" t="s">
        <v>25</v>
      </c>
      <c r="I7" s="23"/>
      <c r="J7" s="22" t="s">
        <v>26</v>
      </c>
      <c r="K7" s="23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8.25" x14ac:dyDescent="0.25">
      <c r="A10" s="1">
        <v>1</v>
      </c>
      <c r="B10" s="12" t="s">
        <v>30</v>
      </c>
      <c r="C10" s="12" t="s">
        <v>22</v>
      </c>
      <c r="D10" s="1" t="s">
        <v>23</v>
      </c>
      <c r="E10" s="1">
        <v>15</v>
      </c>
      <c r="F10" s="7">
        <v>11550</v>
      </c>
      <c r="G10" s="7">
        <v>0</v>
      </c>
      <c r="H10" s="7">
        <v>12890</v>
      </c>
      <c r="I10" s="7">
        <v>0</v>
      </c>
      <c r="J10" s="7">
        <v>12300</v>
      </c>
      <c r="K10" s="7">
        <v>0</v>
      </c>
      <c r="L10" s="3">
        <f t="shared" ref="L10" si="0">AVERAGE(F10,H10,J10)</f>
        <v>12246.67</v>
      </c>
      <c r="M10" s="10">
        <v>0</v>
      </c>
      <c r="N10" s="3">
        <f t="shared" ref="N10" si="1">AVERAGE(F10,H10,J10)+AVERAGE(G10,I10,K10)</f>
        <v>12246.67</v>
      </c>
      <c r="O10" s="3">
        <f t="shared" ref="O10" si="2">STDEV(F10,H10,J10)</f>
        <v>671.59</v>
      </c>
      <c r="P10" s="3">
        <f t="shared" ref="P10" si="3">O10/L10*100</f>
        <v>5.48</v>
      </c>
      <c r="Q10" s="3">
        <f>MIN(F10+G10,H10+I10,J10+K10)</f>
        <v>11550</v>
      </c>
      <c r="R10" s="3">
        <f t="shared" ref="R10" si="4">Q10*E10</f>
        <v>173250</v>
      </c>
      <c r="S10" s="9" t="s">
        <v>12</v>
      </c>
    </row>
    <row r="11" spans="1:19" ht="38.25" x14ac:dyDescent="0.25">
      <c r="A11" s="1">
        <v>2</v>
      </c>
      <c r="B11" s="12" t="s">
        <v>29</v>
      </c>
      <c r="C11" s="12" t="s">
        <v>22</v>
      </c>
      <c r="D11" s="1" t="s">
        <v>23</v>
      </c>
      <c r="E11" s="1">
        <v>20</v>
      </c>
      <c r="F11" s="7">
        <v>2800</v>
      </c>
      <c r="G11" s="7">
        <v>0</v>
      </c>
      <c r="H11" s="7">
        <v>3100</v>
      </c>
      <c r="I11" s="7">
        <v>0</v>
      </c>
      <c r="J11" s="7">
        <v>2920</v>
      </c>
      <c r="K11" s="7">
        <v>0</v>
      </c>
      <c r="L11" s="3">
        <f t="shared" ref="L11" si="5">AVERAGE(F11,H11,J11)</f>
        <v>2940</v>
      </c>
      <c r="M11" s="10">
        <v>0</v>
      </c>
      <c r="N11" s="3">
        <f t="shared" ref="N11" si="6">AVERAGE(F11,H11,J11)+AVERAGE(G11,I11,K11)</f>
        <v>2940</v>
      </c>
      <c r="O11" s="3">
        <f t="shared" ref="O11" si="7">STDEV(F11,H11,J11)</f>
        <v>151</v>
      </c>
      <c r="P11" s="3">
        <f t="shared" ref="P11" si="8">O11/L11*100</f>
        <v>5.14</v>
      </c>
      <c r="Q11" s="3">
        <f t="shared" ref="Q11" si="9">MIN(F11+G11,H11+I11,J11+K11)</f>
        <v>2800</v>
      </c>
      <c r="R11" s="3">
        <f t="shared" ref="R11" si="10">Q11*E11</f>
        <v>56000</v>
      </c>
      <c r="S11" s="9" t="s">
        <v>12</v>
      </c>
    </row>
    <row r="12" spans="1:19" x14ac:dyDescent="0.25">
      <c r="A12" s="27" t="s">
        <v>13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  <c r="R12" s="11">
        <f>SUM(R10:R11)</f>
        <v>229250</v>
      </c>
      <c r="S12" s="4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13" t="s">
        <v>27</v>
      </c>
      <c r="B14" s="13"/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22">
    <mergeCell ref="A12:Q12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2026-07-27T13:49:36Z</dcterms:modified>
</cp:coreProperties>
</file>