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5005" windowHeight="11550"/>
  </bookViews>
  <sheets>
    <sheet name="3 участника" sheetId="1" r:id="rId1"/>
  </sheets>
  <calcPr calcId="145621"/>
</workbook>
</file>

<file path=xl/calcChain.xml><?xml version="1.0" encoding="utf-8"?>
<calcChain xmlns="http://schemas.openxmlformats.org/spreadsheetml/2006/main">
  <c r="H18" i="1" l="1"/>
  <c r="H12" i="1"/>
  <c r="H13" i="1"/>
  <c r="H14" i="1"/>
  <c r="H15" i="1"/>
  <c r="H16" i="1"/>
  <c r="H17" i="1"/>
  <c r="H4" i="1"/>
  <c r="H5" i="1"/>
  <c r="H6" i="1"/>
  <c r="H7" i="1"/>
  <c r="H8" i="1"/>
  <c r="H9" i="1"/>
  <c r="H10" i="1"/>
  <c r="H11" i="1"/>
  <c r="H3" i="1"/>
  <c r="D24" i="1" l="1"/>
  <c r="D22" i="1" s="1"/>
  <c r="D26" i="1" l="1"/>
  <c r="D20" i="1" l="1"/>
</calcChain>
</file>

<file path=xl/sharedStrings.xml><?xml version="1.0" encoding="utf-8"?>
<sst xmlns="http://schemas.openxmlformats.org/spreadsheetml/2006/main" count="55" uniqueCount="38">
  <si>
    <t xml:space="preserve"> =</t>
  </si>
  <si>
    <t xml:space="preserve"> = </t>
  </si>
  <si>
    <t xml:space="preserve"> </t>
  </si>
  <si>
    <t>Ед. изм.</t>
  </si>
  <si>
    <t xml:space="preserve">    Таким образом, значение коэффициента не превышает 33%, совокупность ценовых значений является однородной.</t>
  </si>
  <si>
    <t>Расчет Н(М)ЦК                  (руб.)</t>
  </si>
  <si>
    <t>№</t>
  </si>
  <si>
    <t xml:space="preserve">Cреднее квадратичное отклонение </t>
  </si>
  <si>
    <t xml:space="preserve">Коэффициент вариации </t>
  </si>
  <si>
    <t>Итого:</t>
  </si>
  <si>
    <t>Обоснование начальной (максимальной) цены договора</t>
  </si>
  <si>
    <r>
      <t xml:space="preserve">Средняя арифметическая величина цены единицы товара, работы, услуги - </t>
    </r>
    <r>
      <rPr>
        <b/>
        <sz val="11"/>
        <color theme="1"/>
        <rFont val="Times New Roman"/>
        <family val="1"/>
        <charset val="204"/>
      </rPr>
      <t>&lt;ц&gt;</t>
    </r>
    <r>
      <rPr>
        <sz val="11"/>
        <color theme="1"/>
        <rFont val="Times New Roman"/>
        <family val="1"/>
        <charset val="204"/>
      </rPr>
      <t xml:space="preserve">
</t>
    </r>
  </si>
  <si>
    <r>
      <t xml:space="preserve">Количество значений, используемых в расчете - </t>
    </r>
    <r>
      <rPr>
        <b/>
        <sz val="11"/>
        <color theme="1"/>
        <rFont val="Times New Roman"/>
        <family val="1"/>
        <charset val="204"/>
      </rPr>
      <t>n</t>
    </r>
    <r>
      <rPr>
        <sz val="11"/>
        <color theme="1"/>
        <rFont val="Times New Roman"/>
        <family val="1"/>
        <charset val="204"/>
      </rPr>
      <t xml:space="preserve">
 </t>
    </r>
  </si>
  <si>
    <t>Исполнитель: Емельянова М.А.</t>
  </si>
  <si>
    <t>тел. 27-10-64</t>
  </si>
  <si>
    <t>Наименование товара</t>
  </si>
  <si>
    <t>Количество</t>
  </si>
  <si>
    <t>Поставщик № 1</t>
  </si>
  <si>
    <t>Поставщик № 2</t>
  </si>
  <si>
    <t>Поставщик № 3</t>
  </si>
  <si>
    <t>Начальная (максимальная) цена Договора (далее - НМЦ) определена в соответствии с Федеральным законом от 05.04.2013 № 44-ФЗ «О контрактной системе в сфере за-купок товаров, работ, услуг для обеспечения государственных и муниципальных нужд»,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Метод определения НМЦ: метод сопоставимых рыночных цен (анализ рынка).</t>
  </si>
  <si>
    <t>шт.</t>
  </si>
  <si>
    <t>Гель для мытья посуды биоразлагаемый 1 л, SYNERGETIC "Лимон", дозатор</t>
  </si>
  <si>
    <t>Чистящее средство 480 г, ПЕМОЛЮКС Сода-5/7, "Яблоко", порошок</t>
  </si>
  <si>
    <t>В результате проведенного расчета начальная (максимальная) цена договора устанавливается по средней цене в размере: 47971 (сорок семь тысяч девятьсот семьдесят один) рубль 33 копейки</t>
  </si>
  <si>
    <t>Мешки для мусора 120 л, синие, в рулоне 10 шт., особо прочные, ПВД 40 мкм, 70х110 см, LAIMA</t>
  </si>
  <si>
    <t>Мешки для мусора 30 л, черные, в рулоне 30 шт., ПНД 8 мкм, 50х60 см, ОФИСМАГ стандарт</t>
  </si>
  <si>
    <t>Полотенца бумажные 2-слойные, спайка 8 рулонов (8х13 м), ЛЮБАША ECO</t>
  </si>
  <si>
    <t>Салфетки бумажные 100 штук, 24х24 см, LAIMA, белые, 100% целлюлоза</t>
  </si>
  <si>
    <t>Средство для мытья стекол и зеркал 500 мл, LAIMA PROFESSIONAL, свежий озон, распылитель</t>
  </si>
  <si>
    <t xml:space="preserve">Средство для мытья пола 5 кг, LAIMA PROFESSIONAL концентрат, "Лимон" </t>
  </si>
  <si>
    <t>Мыло-крем жидкое 5 л, ЛАЙМА PROFESSIONAL "Нейтральное"</t>
  </si>
  <si>
    <t>Мешки для мусора LAIMA "ULTRA" 60 л синие, в рулоне 20 шт. прочные, ПВД 25 мкм, 60х70 см</t>
  </si>
  <si>
    <t>Бумага туалетная 170 м, LAIMA (T2), PREMIUM, 2-слойная, цвет белый, КОМПЛЕКТ 12 рулонов</t>
  </si>
  <si>
    <t>Перчатки VILEDA PROFESSIONAL "Контракт" латексные МНОГОРАЗОВЫЕ х/б напыление, размер L (большой), желтые</t>
  </si>
  <si>
    <t>Чистящее средство дезинфицирующее 750 мл SARMA "Антиржавчина", для сантехники, убивает микробы</t>
  </si>
  <si>
    <t>Насадка МОП плоская для швабры/держателя 40 см, карманы (ТИП К), микрофибра/абразив, упаковка, LAIMA</t>
  </si>
  <si>
    <t>Швабра с флаундером 40 см, телескопический черенок 120 см, резьба 1,6 см, микрофибра/абразив (ТИП К), LAIMA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</si>
</sst>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"/>
    <numFmt numFmtId="165" formatCode="0.0%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PT Astra Serif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92D05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PT Astra Serif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</font>
    <font>
      <sz val="10"/>
      <color indexed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1" fillId="0" borderId="0" applyFill="0" applyProtection="0"/>
    <xf numFmtId="0" fontId="12" fillId="0" borderId="0" applyFill="0" applyProtection="0"/>
    <xf numFmtId="0" fontId="13" fillId="0" borderId="0" applyFill="0" applyProtection="0"/>
    <xf numFmtId="0" fontId="17" fillId="0" borderId="0" applyFill="0" applyProtection="0"/>
    <xf numFmtId="0" fontId="18" fillId="0" borderId="0" applyFill="0" applyProtection="0"/>
  </cellStyleXfs>
  <cellXfs count="50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43" fontId="6" fillId="0" borderId="1" xfId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6" xfId="0" applyFont="1" applyBorder="1" applyAlignment="1">
      <alignment horizontal="left" vertical="center" wrapText="1"/>
    </xf>
    <xf numFmtId="2" fontId="16" fillId="0" borderId="6" xfId="2" applyNumberFormat="1" applyFont="1" applyFill="1" applyBorder="1" applyAlignment="1" applyProtection="1">
      <alignment horizontal="center" vertical="center" wrapText="1"/>
    </xf>
    <xf numFmtId="2" fontId="16" fillId="0" borderId="6" xfId="3" applyNumberFormat="1" applyFont="1" applyFill="1" applyBorder="1" applyAlignment="1" applyProtection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0" borderId="6" xfId="4" applyFont="1" applyFill="1" applyBorder="1" applyAlignment="1" applyProtection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left" vertical="top" wrapText="1"/>
    </xf>
  </cellXfs>
  <cellStyles count="7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6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38100</xdr:rowOff>
    </xdr:from>
    <xdr:to>
      <xdr:col>3</xdr:col>
      <xdr:colOff>228306</xdr:colOff>
      <xdr:row>21</xdr:row>
      <xdr:rowOff>477050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3276600"/>
          <a:ext cx="999831" cy="4389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85725</xdr:rowOff>
    </xdr:from>
    <xdr:to>
      <xdr:col>3</xdr:col>
      <xdr:colOff>161244</xdr:colOff>
      <xdr:row>19</xdr:row>
      <xdr:rowOff>433227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9775" y="2619375"/>
          <a:ext cx="932769" cy="347502"/>
        </a:xfrm>
        <a:prstGeom prst="rect">
          <a:avLst/>
        </a:prstGeom>
      </xdr:spPr>
    </xdr:pic>
    <xdr:clientData/>
  </xdr:twoCellAnchor>
  <xdr:twoCellAnchor editAs="oneCell">
    <xdr:from>
      <xdr:col>6</xdr:col>
      <xdr:colOff>1104900</xdr:colOff>
      <xdr:row>1</xdr:row>
      <xdr:rowOff>390525</xdr:rowOff>
    </xdr:from>
    <xdr:to>
      <xdr:col>8</xdr:col>
      <xdr:colOff>211203</xdr:colOff>
      <xdr:row>1</xdr:row>
      <xdr:rowOff>750220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86650" y="704850"/>
          <a:ext cx="1487553" cy="35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0" workbookViewId="0">
      <selection activeCell="B17" sqref="B17"/>
    </sheetView>
  </sheetViews>
  <sheetFormatPr defaultRowHeight="15"/>
  <cols>
    <col min="1" max="1" width="3.85546875" style="1" customWidth="1"/>
    <col min="2" max="2" width="34.28515625" style="1" customWidth="1"/>
    <col min="3" max="3" width="11.5703125" style="3" customWidth="1"/>
    <col min="4" max="4" width="14.42578125" style="4" customWidth="1"/>
    <col min="5" max="6" width="16.28515625" style="1" customWidth="1"/>
    <col min="7" max="7" width="16.85546875" style="1" customWidth="1"/>
    <col min="8" max="8" width="18.85546875" style="1" customWidth="1"/>
    <col min="9" max="9" width="11.28515625" style="1" customWidth="1"/>
    <col min="10" max="16384" width="9.140625" style="1"/>
  </cols>
  <sheetData>
    <row r="1" spans="1:9" ht="24.75" customHeight="1" thickBot="1">
      <c r="A1" s="42" t="s">
        <v>10</v>
      </c>
      <c r="B1" s="43"/>
      <c r="C1" s="43"/>
      <c r="D1" s="43"/>
      <c r="E1" s="43"/>
      <c r="F1" s="43"/>
      <c r="G1" s="43"/>
      <c r="H1" s="43"/>
      <c r="I1" s="5"/>
    </row>
    <row r="2" spans="1:9" s="2" customFormat="1" ht="75" customHeight="1">
      <c r="A2" s="27" t="s">
        <v>6</v>
      </c>
      <c r="B2" s="31" t="s">
        <v>15</v>
      </c>
      <c r="C2" s="30" t="s">
        <v>3</v>
      </c>
      <c r="D2" s="30" t="s">
        <v>16</v>
      </c>
      <c r="E2" s="28" t="s">
        <v>17</v>
      </c>
      <c r="F2" s="28" t="s">
        <v>18</v>
      </c>
      <c r="G2" s="28" t="s">
        <v>19</v>
      </c>
      <c r="H2" s="38" t="s">
        <v>5</v>
      </c>
      <c r="I2" s="8"/>
    </row>
    <row r="3" spans="1:9" s="34" customFormat="1" ht="53.25" customHeight="1">
      <c r="A3" s="32">
        <v>1</v>
      </c>
      <c r="B3" s="35" t="s">
        <v>22</v>
      </c>
      <c r="C3" s="32" t="s">
        <v>21</v>
      </c>
      <c r="D3" s="32">
        <v>2</v>
      </c>
      <c r="E3" s="32">
        <v>214.55</v>
      </c>
      <c r="F3" s="39">
        <v>220.35</v>
      </c>
      <c r="G3" s="32">
        <v>193.29</v>
      </c>
      <c r="H3" s="40">
        <f>AVERAGE(E3:G3)</f>
        <v>209.39666666666665</v>
      </c>
      <c r="I3" s="33"/>
    </row>
    <row r="4" spans="1:9" s="34" customFormat="1" ht="53.25" customHeight="1">
      <c r="A4" s="32">
        <v>2</v>
      </c>
      <c r="B4" s="35" t="s">
        <v>25</v>
      </c>
      <c r="C4" s="32" t="s">
        <v>21</v>
      </c>
      <c r="D4" s="32">
        <v>10</v>
      </c>
      <c r="E4" s="32">
        <v>404.76</v>
      </c>
      <c r="F4" s="39">
        <v>415.7</v>
      </c>
      <c r="G4" s="32">
        <v>339.12</v>
      </c>
      <c r="H4" s="40">
        <f t="shared" ref="H4:H18" si="0">AVERAGE(E4:G4)</f>
        <v>386.52666666666664</v>
      </c>
      <c r="I4" s="33"/>
    </row>
    <row r="5" spans="1:9" s="34" customFormat="1" ht="53.25" customHeight="1">
      <c r="A5" s="32">
        <v>3</v>
      </c>
      <c r="B5" s="35" t="s">
        <v>26</v>
      </c>
      <c r="C5" s="32" t="s">
        <v>21</v>
      </c>
      <c r="D5" s="32">
        <v>20</v>
      </c>
      <c r="E5" s="32">
        <v>82.9</v>
      </c>
      <c r="F5" s="39">
        <v>85.13</v>
      </c>
      <c r="G5" s="32">
        <v>69.45</v>
      </c>
      <c r="H5" s="40">
        <f t="shared" si="0"/>
        <v>79.160000000000011</v>
      </c>
      <c r="I5" s="33"/>
    </row>
    <row r="6" spans="1:9" s="34" customFormat="1" ht="53.25" customHeight="1">
      <c r="A6" s="32">
        <v>4</v>
      </c>
      <c r="B6" s="35" t="s">
        <v>32</v>
      </c>
      <c r="C6" s="32" t="s">
        <v>21</v>
      </c>
      <c r="D6" s="32">
        <v>20</v>
      </c>
      <c r="E6" s="32">
        <v>237.3</v>
      </c>
      <c r="F6" s="39">
        <v>243.72</v>
      </c>
      <c r="G6" s="32">
        <v>198.82</v>
      </c>
      <c r="H6" s="40">
        <f t="shared" si="0"/>
        <v>226.61333333333332</v>
      </c>
      <c r="I6" s="33"/>
    </row>
    <row r="7" spans="1:9" s="34" customFormat="1" ht="53.25" customHeight="1">
      <c r="A7" s="32">
        <v>5</v>
      </c>
      <c r="B7" s="35" t="s">
        <v>31</v>
      </c>
      <c r="C7" s="32" t="s">
        <v>21</v>
      </c>
      <c r="D7" s="32">
        <v>6</v>
      </c>
      <c r="E7" s="32">
        <v>869.53</v>
      </c>
      <c r="F7" s="39">
        <v>893.03</v>
      </c>
      <c r="G7" s="32">
        <v>705.02</v>
      </c>
      <c r="H7" s="40">
        <f t="shared" si="0"/>
        <v>822.52666666666664</v>
      </c>
      <c r="I7" s="33"/>
    </row>
    <row r="8" spans="1:9" s="34" customFormat="1" ht="53.25" customHeight="1">
      <c r="A8" s="32">
        <v>6</v>
      </c>
      <c r="B8" s="35" t="s">
        <v>34</v>
      </c>
      <c r="C8" s="32" t="s">
        <v>21</v>
      </c>
      <c r="D8" s="32">
        <v>20</v>
      </c>
      <c r="E8" s="32">
        <v>192.3</v>
      </c>
      <c r="F8" s="39">
        <v>197.49</v>
      </c>
      <c r="G8" s="32">
        <v>171.79</v>
      </c>
      <c r="H8" s="40">
        <f t="shared" si="0"/>
        <v>187.19333333333336</v>
      </c>
      <c r="I8" s="33"/>
    </row>
    <row r="9" spans="1:9" s="34" customFormat="1" ht="53.25" customHeight="1">
      <c r="A9" s="32">
        <v>7</v>
      </c>
      <c r="B9" s="35" t="s">
        <v>27</v>
      </c>
      <c r="C9" s="32" t="s">
        <v>21</v>
      </c>
      <c r="D9" s="32">
        <v>1</v>
      </c>
      <c r="E9" s="32">
        <v>421.91</v>
      </c>
      <c r="F9" s="39">
        <v>433.31</v>
      </c>
      <c r="G9" s="32">
        <v>380.1</v>
      </c>
      <c r="H9" s="40">
        <f t="shared" si="0"/>
        <v>411.77333333333337</v>
      </c>
      <c r="I9" s="33"/>
    </row>
    <row r="10" spans="1:9" s="34" customFormat="1" ht="53.25" customHeight="1">
      <c r="A10" s="32">
        <v>8</v>
      </c>
      <c r="B10" s="35" t="s">
        <v>28</v>
      </c>
      <c r="C10" s="32" t="s">
        <v>21</v>
      </c>
      <c r="D10" s="32">
        <v>3</v>
      </c>
      <c r="E10" s="32">
        <v>43.21</v>
      </c>
      <c r="F10" s="39">
        <v>44.38</v>
      </c>
      <c r="G10" s="32">
        <v>38.93</v>
      </c>
      <c r="H10" s="40">
        <f t="shared" si="0"/>
        <v>42.173333333333339</v>
      </c>
      <c r="I10" s="33"/>
    </row>
    <row r="11" spans="1:9" s="34" customFormat="1" ht="53.25" customHeight="1">
      <c r="A11" s="32">
        <v>9</v>
      </c>
      <c r="B11" s="35" t="s">
        <v>30</v>
      </c>
      <c r="C11" s="32" t="s">
        <v>21</v>
      </c>
      <c r="D11" s="32">
        <v>6</v>
      </c>
      <c r="E11" s="32">
        <v>531.37</v>
      </c>
      <c r="F11" s="39">
        <v>545.73</v>
      </c>
      <c r="G11" s="32">
        <v>454.77</v>
      </c>
      <c r="H11" s="40">
        <f t="shared" si="0"/>
        <v>510.62333333333328</v>
      </c>
      <c r="I11" s="33"/>
    </row>
    <row r="12" spans="1:9" s="34" customFormat="1" ht="53.25" customHeight="1">
      <c r="A12" s="32">
        <v>10</v>
      </c>
      <c r="B12" s="35" t="s">
        <v>29</v>
      </c>
      <c r="C12" s="32" t="s">
        <v>21</v>
      </c>
      <c r="D12" s="32">
        <v>2</v>
      </c>
      <c r="E12" s="32">
        <v>105.97</v>
      </c>
      <c r="F12" s="39">
        <v>108.84</v>
      </c>
      <c r="G12" s="32">
        <v>78.84</v>
      </c>
      <c r="H12" s="40">
        <f>AVERAGE(E12:G12)</f>
        <v>97.883333333333326</v>
      </c>
      <c r="I12" s="33"/>
    </row>
    <row r="13" spans="1:9" s="34" customFormat="1" ht="53.25" customHeight="1">
      <c r="A13" s="32">
        <v>11</v>
      </c>
      <c r="B13" s="35" t="s">
        <v>23</v>
      </c>
      <c r="C13" s="32" t="s">
        <v>21</v>
      </c>
      <c r="D13" s="32">
        <v>10</v>
      </c>
      <c r="E13" s="32">
        <v>114.26</v>
      </c>
      <c r="F13" s="39">
        <v>117.35</v>
      </c>
      <c r="G13" s="32">
        <v>97.8</v>
      </c>
      <c r="H13" s="40">
        <f t="shared" si="0"/>
        <v>109.80333333333334</v>
      </c>
      <c r="I13" s="33"/>
    </row>
    <row r="14" spans="1:9" s="34" customFormat="1" ht="53.25" customHeight="1">
      <c r="A14" s="32">
        <v>12</v>
      </c>
      <c r="B14" s="35" t="s">
        <v>35</v>
      </c>
      <c r="C14" s="32" t="s">
        <v>21</v>
      </c>
      <c r="D14" s="32">
        <v>10</v>
      </c>
      <c r="E14" s="32">
        <v>250.92</v>
      </c>
      <c r="F14" s="39">
        <v>257.70999999999998</v>
      </c>
      <c r="G14" s="32">
        <v>214.76</v>
      </c>
      <c r="H14" s="40">
        <f t="shared" si="0"/>
        <v>241.13</v>
      </c>
      <c r="I14" s="33"/>
    </row>
    <row r="15" spans="1:9" s="34" customFormat="1" ht="53.25" customHeight="1">
      <c r="A15" s="32">
        <v>13</v>
      </c>
      <c r="B15" s="35" t="s">
        <v>36</v>
      </c>
      <c r="C15" s="32" t="s">
        <v>21</v>
      </c>
      <c r="D15" s="32">
        <v>6</v>
      </c>
      <c r="E15" s="32">
        <v>437.04</v>
      </c>
      <c r="F15" s="39">
        <v>448.85</v>
      </c>
      <c r="G15" s="32">
        <v>354.36</v>
      </c>
      <c r="H15" s="40">
        <f t="shared" si="0"/>
        <v>413.41666666666669</v>
      </c>
      <c r="I15" s="33"/>
    </row>
    <row r="16" spans="1:9" s="34" customFormat="1" ht="53.25" customHeight="1">
      <c r="A16" s="32">
        <v>14</v>
      </c>
      <c r="B16" s="35" t="s">
        <v>33</v>
      </c>
      <c r="C16" s="32" t="s">
        <v>21</v>
      </c>
      <c r="D16" s="32">
        <v>5</v>
      </c>
      <c r="E16" s="32">
        <v>2598</v>
      </c>
      <c r="F16" s="39">
        <v>2668.23</v>
      </c>
      <c r="G16" s="32">
        <v>2340.5500000000002</v>
      </c>
      <c r="H16" s="40">
        <f t="shared" si="0"/>
        <v>2535.5933333333332</v>
      </c>
      <c r="I16" s="33"/>
    </row>
    <row r="17" spans="1:9" s="34" customFormat="1" ht="53.25" customHeight="1">
      <c r="A17" s="32">
        <v>15</v>
      </c>
      <c r="B17" s="35" t="s">
        <v>37</v>
      </c>
      <c r="C17" s="32" t="s">
        <v>21</v>
      </c>
      <c r="D17" s="32">
        <v>6</v>
      </c>
      <c r="E17" s="32">
        <v>1097.5899999999999</v>
      </c>
      <c r="F17" s="39">
        <v>1127.25</v>
      </c>
      <c r="G17" s="32">
        <v>988.82</v>
      </c>
      <c r="H17" s="40">
        <f t="shared" si="0"/>
        <v>1071.22</v>
      </c>
      <c r="I17" s="33"/>
    </row>
    <row r="18" spans="1:9" ht="31.5" customHeight="1">
      <c r="A18" s="26"/>
      <c r="B18" s="41" t="s">
        <v>9</v>
      </c>
      <c r="C18" s="32"/>
      <c r="D18" s="32"/>
      <c r="E18" s="36">
        <v>49745.3</v>
      </c>
      <c r="F18" s="40">
        <v>51089</v>
      </c>
      <c r="G18" s="37">
        <v>43079.7</v>
      </c>
      <c r="H18" s="40">
        <f t="shared" si="0"/>
        <v>47971.333333333336</v>
      </c>
      <c r="I18" s="5"/>
    </row>
    <row r="19" spans="1:9" ht="9" customHeight="1" thickBot="1">
      <c r="I19" s="5"/>
    </row>
    <row r="20" spans="1:9" ht="39" customHeight="1" thickBot="1">
      <c r="B20" s="9" t="s">
        <v>8</v>
      </c>
      <c r="C20" s="10" t="s">
        <v>0</v>
      </c>
      <c r="D20" s="11">
        <f>(D22/D24)</f>
        <v>8.9412225990170041E-2</v>
      </c>
      <c r="E20" s="47" t="s">
        <v>4</v>
      </c>
      <c r="F20" s="48"/>
      <c r="G20" s="48"/>
      <c r="H20" s="48"/>
      <c r="I20" s="5"/>
    </row>
    <row r="21" spans="1:9" ht="8.25" customHeight="1" thickBot="1">
      <c r="B21" s="12"/>
      <c r="C21" s="13"/>
      <c r="D21" s="14"/>
      <c r="E21" s="15"/>
      <c r="F21" s="16"/>
      <c r="G21" s="16"/>
      <c r="H21" s="16"/>
      <c r="I21" s="5"/>
    </row>
    <row r="22" spans="1:9" ht="42" customHeight="1" thickBot="1">
      <c r="B22" s="9" t="s">
        <v>7</v>
      </c>
      <c r="C22" s="10" t="s">
        <v>0</v>
      </c>
      <c r="D22" s="17">
        <f>SQRT(((SUM((POWER(E18-D24,2)),(POWER(F18-D24,2)),(POWER(G18-D24,2)))/(COLUMNS(E18:G18)-1))))</f>
        <v>4289.223697049777</v>
      </c>
      <c r="E22" s="18"/>
      <c r="F22" s="2"/>
      <c r="I22" s="5"/>
    </row>
    <row r="23" spans="1:9" ht="10.5" customHeight="1" thickBot="1">
      <c r="B23" s="19"/>
      <c r="C23" s="13"/>
      <c r="D23" s="20"/>
      <c r="I23" s="5"/>
    </row>
    <row r="24" spans="1:9" ht="46.5" customHeight="1" thickBot="1">
      <c r="B24" s="29" t="s">
        <v>11</v>
      </c>
      <c r="C24" s="10" t="s">
        <v>1</v>
      </c>
      <c r="D24" s="21">
        <f>SUM(H18)</f>
        <v>47971.333333333336</v>
      </c>
      <c r="E24" s="1" t="s">
        <v>2</v>
      </c>
      <c r="F24" s="1" t="s">
        <v>2</v>
      </c>
      <c r="G24" s="22"/>
      <c r="I24" s="5"/>
    </row>
    <row r="25" spans="1:9" ht="13.5" customHeight="1" thickBot="1">
      <c r="B25" s="12"/>
      <c r="C25" s="13"/>
      <c r="D25" s="23"/>
      <c r="G25" s="22"/>
      <c r="I25" s="5"/>
    </row>
    <row r="26" spans="1:9" ht="33" customHeight="1" thickBot="1">
      <c r="B26" s="29" t="s">
        <v>12</v>
      </c>
      <c r="C26" s="10" t="s">
        <v>0</v>
      </c>
      <c r="D26" s="24">
        <f>COLUMNS(E18:G18)</f>
        <v>3</v>
      </c>
      <c r="I26" s="5"/>
    </row>
    <row r="27" spans="1:9" ht="32.25" customHeight="1" thickBot="1">
      <c r="B27" s="49" t="s">
        <v>24</v>
      </c>
      <c r="C27" s="49"/>
      <c r="D27" s="49"/>
      <c r="E27" s="49"/>
      <c r="F27" s="49"/>
      <c r="G27" s="49"/>
      <c r="H27" s="49"/>
      <c r="I27" s="5"/>
    </row>
    <row r="28" spans="1:9" ht="74.25" customHeight="1" thickBot="1">
      <c r="B28" s="44" t="s">
        <v>20</v>
      </c>
      <c r="C28" s="45"/>
      <c r="D28" s="45"/>
      <c r="E28" s="45"/>
      <c r="F28" s="45"/>
      <c r="G28" s="45"/>
      <c r="H28" s="46"/>
      <c r="I28" s="5"/>
    </row>
    <row r="29" spans="1:9">
      <c r="B29" s="25" t="s">
        <v>13</v>
      </c>
      <c r="I29" s="5"/>
    </row>
    <row r="30" spans="1:9">
      <c r="B30" s="1" t="s">
        <v>14</v>
      </c>
      <c r="I30" s="5"/>
    </row>
    <row r="31" spans="1:9">
      <c r="I31" s="5"/>
    </row>
    <row r="32" spans="1:9">
      <c r="I32" s="5"/>
    </row>
    <row r="33" spans="1:9">
      <c r="I33" s="5"/>
    </row>
    <row r="34" spans="1:9">
      <c r="I34" s="5"/>
    </row>
    <row r="35" spans="1:9">
      <c r="I35" s="5"/>
    </row>
    <row r="36" spans="1:9">
      <c r="I36" s="5"/>
    </row>
    <row r="37" spans="1:9">
      <c r="A37" s="5"/>
      <c r="B37" s="5"/>
      <c r="C37" s="6"/>
      <c r="D37" s="7"/>
      <c r="E37" s="5"/>
      <c r="F37" s="5"/>
      <c r="G37" s="5"/>
      <c r="H37" s="5"/>
      <c r="I37" s="5"/>
    </row>
  </sheetData>
  <mergeCells count="4">
    <mergeCell ref="A1:H1"/>
    <mergeCell ref="B28:H28"/>
    <mergeCell ref="E20:H20"/>
    <mergeCell ref="B27:H27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участника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Юлия Геннадьевна</dc:creator>
  <cp:lastModifiedBy>Юрист</cp:lastModifiedBy>
  <cp:lastPrinted>2025-12-15T12:37:55Z</cp:lastPrinted>
  <dcterms:created xsi:type="dcterms:W3CDTF">2014-01-16T13:03:43Z</dcterms:created>
  <dcterms:modified xsi:type="dcterms:W3CDTF">2026-07-13T12:37:17Z</dcterms:modified>
</cp:coreProperties>
</file>