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9990" windowHeight="2595"/>
  </bookViews>
  <sheets>
    <sheet name="обосн" sheetId="8" r:id="rId1"/>
  </sheets>
  <calcPr calcId="152511"/>
</workbook>
</file>

<file path=xl/calcChain.xml><?xml version="1.0" encoding="utf-8"?>
<calcChain xmlns="http://schemas.openxmlformats.org/spreadsheetml/2006/main">
  <c r="I16" i="8" l="1"/>
  <c r="J16" i="8"/>
  <c r="K16" i="8" s="1"/>
  <c r="L16" i="8"/>
  <c r="M16" i="8" s="1"/>
  <c r="N16" i="8" s="1"/>
  <c r="O16" i="8" s="1"/>
  <c r="I17" i="8"/>
  <c r="J17" i="8"/>
  <c r="L17" i="8"/>
  <c r="M17" i="8" s="1"/>
  <c r="N17" i="8" s="1"/>
  <c r="O17" i="8" s="1"/>
  <c r="I18" i="8"/>
  <c r="J18" i="8"/>
  <c r="L18" i="8"/>
  <c r="M18" i="8" s="1"/>
  <c r="N18" i="8" s="1"/>
  <c r="O18" i="8" s="1"/>
  <c r="I19" i="8"/>
  <c r="J19" i="8"/>
  <c r="L19" i="8"/>
  <c r="M19" i="8" s="1"/>
  <c r="N19" i="8" s="1"/>
  <c r="O19" i="8" s="1"/>
  <c r="I20" i="8"/>
  <c r="J20" i="8"/>
  <c r="L20" i="8"/>
  <c r="M20" i="8" s="1"/>
  <c r="N20" i="8" s="1"/>
  <c r="O20" i="8" s="1"/>
  <c r="I21" i="8"/>
  <c r="J21" i="8"/>
  <c r="L21" i="8"/>
  <c r="M21" i="8" s="1"/>
  <c r="N21" i="8" s="1"/>
  <c r="O21" i="8" s="1"/>
  <c r="I22" i="8"/>
  <c r="J22" i="8"/>
  <c r="K22" i="8"/>
  <c r="L22" i="8"/>
  <c r="M22" i="8"/>
  <c r="N22" i="8" s="1"/>
  <c r="O22" i="8" s="1"/>
  <c r="I23" i="8"/>
  <c r="J23" i="8"/>
  <c r="L23" i="8"/>
  <c r="M23" i="8" s="1"/>
  <c r="N23" i="8" s="1"/>
  <c r="O23" i="8" s="1"/>
  <c r="I24" i="8"/>
  <c r="J24" i="8"/>
  <c r="L24" i="8"/>
  <c r="M24" i="8" s="1"/>
  <c r="N24" i="8" s="1"/>
  <c r="O24" i="8" s="1"/>
  <c r="I25" i="8"/>
  <c r="J25" i="8"/>
  <c r="L25" i="8"/>
  <c r="M25" i="8" s="1"/>
  <c r="N25" i="8" s="1"/>
  <c r="O25" i="8" s="1"/>
  <c r="I26" i="8"/>
  <c r="J26" i="8"/>
  <c r="K26" i="8" s="1"/>
  <c r="L26" i="8"/>
  <c r="M26" i="8" s="1"/>
  <c r="N26" i="8" s="1"/>
  <c r="O26" i="8" s="1"/>
  <c r="I27" i="8"/>
  <c r="J27" i="8"/>
  <c r="L27" i="8"/>
  <c r="M27" i="8" s="1"/>
  <c r="N27" i="8" s="1"/>
  <c r="O27" i="8" s="1"/>
  <c r="I28" i="8"/>
  <c r="J28" i="8"/>
  <c r="L28" i="8"/>
  <c r="M28" i="8" s="1"/>
  <c r="N28" i="8" s="1"/>
  <c r="O28" i="8" s="1"/>
  <c r="I29" i="8"/>
  <c r="J29" i="8"/>
  <c r="L29" i="8"/>
  <c r="M29" i="8" s="1"/>
  <c r="N29" i="8" s="1"/>
  <c r="O29" i="8" s="1"/>
  <c r="I30" i="8"/>
  <c r="J30" i="8"/>
  <c r="L30" i="8"/>
  <c r="M30" i="8" s="1"/>
  <c r="N30" i="8" s="1"/>
  <c r="O30" i="8" s="1"/>
  <c r="I31" i="8"/>
  <c r="J31" i="8"/>
  <c r="L31" i="8"/>
  <c r="M31" i="8" s="1"/>
  <c r="N31" i="8" s="1"/>
  <c r="O31" i="8" s="1"/>
  <c r="I32" i="8"/>
  <c r="J32" i="8"/>
  <c r="L32" i="8"/>
  <c r="M32" i="8" s="1"/>
  <c r="N32" i="8" s="1"/>
  <c r="O32" i="8" s="1"/>
  <c r="I33" i="8"/>
  <c r="J33" i="8"/>
  <c r="L33" i="8"/>
  <c r="M33" i="8" s="1"/>
  <c r="N33" i="8" s="1"/>
  <c r="O33" i="8" s="1"/>
  <c r="K33" i="8" l="1"/>
  <c r="K31" i="8"/>
  <c r="K30" i="8"/>
  <c r="K29" i="8"/>
  <c r="K28" i="8"/>
  <c r="K27" i="8"/>
  <c r="K25" i="8"/>
  <c r="K21" i="8"/>
  <c r="K19" i="8"/>
  <c r="K17" i="8"/>
  <c r="K24" i="8"/>
  <c r="K20" i="8"/>
  <c r="K18" i="8"/>
  <c r="K32" i="8"/>
  <c r="K23" i="8"/>
  <c r="L15" i="8"/>
  <c r="M15" i="8" s="1"/>
  <c r="N15" i="8" s="1"/>
  <c r="O15" i="8" s="1"/>
  <c r="O34" i="8" s="1"/>
  <c r="J15" i="8"/>
  <c r="I15" i="8"/>
  <c r="K15" i="8" l="1"/>
</calcChain>
</file>

<file path=xl/sharedStrings.xml><?xml version="1.0" encoding="utf-8"?>
<sst xmlns="http://schemas.openxmlformats.org/spreadsheetml/2006/main" count="74" uniqueCount="58">
  <si>
    <t>Кол-во</t>
  </si>
  <si>
    <t xml:space="preserve">                                                              Приложение № 2 к документации.</t>
  </si>
  <si>
    <t>№</t>
  </si>
  <si>
    <t>Ед. изм по ОКЕИ</t>
  </si>
  <si>
    <t>Ценовая информация (коммерч. предложения, сведения из реестра контрактов, иная)  (руб./ед.изм.)</t>
  </si>
  <si>
    <t>Однородность совокупности значений выявленных цен, используемых в расчете Н(М)ЦК, ЦКЕП</t>
  </si>
  <si>
    <t>Н(М)ЦК, определяемая методом сопоставимых рыночных цен (анализа рынка)*</t>
  </si>
  <si>
    <t>Количество предложений и иных источников информации</t>
  </si>
  <si>
    <r>
      <t xml:space="preserve">Средняя арифметическая цена за единицу     </t>
    </r>
    <r>
      <rPr>
        <b/>
        <i/>
        <sz val="10"/>
        <color indexed="8"/>
        <rFont val="Times New Roman"/>
        <family val="1"/>
        <charset val="204"/>
      </rPr>
      <t xml:space="preserve">&lt;ц&gt; </t>
    </r>
  </si>
  <si>
    <t>Среднее квадратичное отклонение</t>
  </si>
  <si>
    <r>
      <t xml:space="preserve">коэффициент вариации цен V (%)           </t>
    </r>
    <r>
      <rPr>
        <i/>
        <sz val="10"/>
        <color indexed="8"/>
        <rFont val="Times New Roman"/>
        <family val="1"/>
        <charset val="204"/>
      </rPr>
      <t xml:space="preserve">         (не должен превышать 33%)</t>
    </r>
  </si>
  <si>
    <r>
      <t>Расчет Н(М)ЦК по формуле</t>
    </r>
    <r>
      <rPr>
        <sz val="10"/>
        <color indexed="8"/>
        <rFont val="Times New Roman"/>
        <family val="1"/>
        <charset val="204"/>
      </rPr>
      <t xml:space="preserve"> (v - количество (объем) закупаемого товара (работы, услуги);
n - количество значений, используемых в расчете;
i - номер источника ценовой информации;
     </t>
    </r>
    <r>
      <rPr>
        <i/>
        <sz val="10"/>
        <color indexed="8"/>
        <rFont val="Times New Roman"/>
        <family val="1"/>
        <charset val="204"/>
      </rPr>
      <t>ц</t>
    </r>
    <r>
      <rPr>
        <i/>
        <vertAlign val="subscript"/>
        <sz val="10"/>
        <color indexed="8"/>
        <rFont val="Times New Roman"/>
        <family val="1"/>
        <charset val="204"/>
      </rPr>
      <t>i</t>
    </r>
    <r>
      <rPr>
        <sz val="10"/>
        <color indexed="8"/>
        <rFont val="Times New Roman"/>
        <family val="1"/>
        <charset val="204"/>
      </rPr>
      <t>- цена единицы)</t>
    </r>
  </si>
  <si>
    <t>Цена за единицу изм. (руб.)</t>
  </si>
  <si>
    <t>Цена за единицу изм. с округлением до сотых долей после запятой (руб.)</t>
  </si>
  <si>
    <t>Н(М)ЦК с учетом округления цены за единицу (руб.)</t>
  </si>
  <si>
    <t>Итого:</t>
  </si>
  <si>
    <t xml:space="preserve">* При определении Н(М)ЦК, контракта Заказчиком применяется Приказ Минэкономразвития России от 02.10.2013 N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исполнителем)". Данный Приказ не учитывает, что применение утвержденных формул определения Н(М)ЦК, может привести к формированию цены контракта и цены за единицу товара (работы, услуги) с дробными значениями (количество знаков после запятой превышает 2). Программное обеспечение Официального сайта Российской Федерации в информационно-телекоммуникационной сети «Интернет» для размещения информации о размещении заказов на поставки товаров, выполнение работ, оказание услуг не позволяет проводить операции с такими значениями. Поэтому в случае необходимости Заказчиком применяется округление таких показателей согласно принятым математическим правилам.
</t>
  </si>
  <si>
    <t>Используемый метод определения НМЦК с обоснованием:</t>
  </si>
  <si>
    <t>Расчет НМЦК</t>
  </si>
  <si>
    <t>Цена включает в себя затраты на хранение, транспортировку, погрузку-разгрузку, страхование, уплату налогов, сборов и других обязательных платежей.</t>
  </si>
  <si>
    <t>Наименование объекта закупки</t>
  </si>
  <si>
    <t>Приложение № 2 к Извещению о проведении электронного аукциона</t>
  </si>
  <si>
    <t>Основные характеристики объекта закупки</t>
  </si>
  <si>
    <t>Обоснование НМЦК</t>
  </si>
  <si>
    <t>В соответствии с условиями, указанными в контракте (Описанием объекта закупки)</t>
  </si>
  <si>
    <t>В ходе проведения анализа рынка были направлены запросы потенциальным поставщикам о предоставлении ценовой информации. На основании информации о полученных ценах, рассчитана НМЦК.</t>
  </si>
  <si>
    <t xml:space="preserve"> Метод сопоставимых рыночных цен (анализа рынка), согласно части 6 статьи 22 Федерального закона от 05.04.2013  № 44-ФЗ «О контрактной системе в сфере закупок товаров, работ, услуг для обеспечения государственных и муниципальных нужд» является приоритетным для определения и обоснования начальной (максимальной) цены контракта.      </t>
  </si>
  <si>
    <t xml:space="preserve">Начальная (максимальная) цена контракта сформирована в соответствии с Методическими рекомендациями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исполнителем), утвержденными приказом Минэкономразвития России от 02.10.2013 № 567.                                                                                      </t>
  </si>
  <si>
    <t xml:space="preserve">Валюта, используемая для формирования цены контракта и расчетов с поставщиком (подрядчиком, исполнителем) – Российский рубль.
</t>
  </si>
  <si>
    <t>Поставщик№1</t>
  </si>
  <si>
    <t>Поставщик№2</t>
  </si>
  <si>
    <t>Поставщик№3</t>
  </si>
  <si>
    <t>Ф.И.О. исполнителя:                                         Панков К.М. 89519098006</t>
  </si>
  <si>
    <t>шт</t>
  </si>
  <si>
    <r>
      <t>Дата подготовки обоснования НМЦК  14.07</t>
    </r>
    <r>
      <rPr>
        <sz val="12"/>
        <rFont val="Times New Roman"/>
        <family val="1"/>
        <charset val="204"/>
      </rPr>
      <t>.2026</t>
    </r>
  </si>
  <si>
    <t xml:space="preserve">На основании вышеизложенного начальная максимальная цена контракта:31955 (тридцать одна тысяча девятьсот пятьдесят пять) рубля 33 копеек.
</t>
  </si>
  <si>
    <t>Обоснование начальной (максимальной) цены контракта
Насосная станция</t>
  </si>
  <si>
    <t>Пена монтажная профессиональна Технониколь Master 65 выход пены 65л всесезонная 750мл</t>
  </si>
  <si>
    <t>Комплект наличников телескопических Некст 2140*70*8мм Hardflex ламинация цвет аляска (5шт.)</t>
  </si>
  <si>
    <t>Дверная коробка Некст телескопический 2100*80*32мм Hardflex ламинация цвет аляска (2.5 шт.)</t>
  </si>
  <si>
    <t>Дверь межкомнатная остекленная Некст 26 80*200 см Hardflex цвет аляска с замком и петлями</t>
  </si>
  <si>
    <t>Плитка настенная Azori Forest Naturale 31.5*63 см 1.79 м2 матовая цвет бежевый</t>
  </si>
  <si>
    <t>уп</t>
  </si>
  <si>
    <t>Линолеум полукоммерческий "Дуб Клайд" 32 класс 2м антистатический</t>
  </si>
  <si>
    <t>м2</t>
  </si>
  <si>
    <t>Линолеум "Дуб Клайд" 32 класс 2.5м</t>
  </si>
  <si>
    <t>Крепление для ПВХ плинтуса дюбель-гвоздь 40шт. В упаковке</t>
  </si>
  <si>
    <t>Угол  для плинтуса внутренний "Дуб хадсон", высота 80мм, 2шт</t>
  </si>
  <si>
    <t>Затирка цементная Церезит СЕ40 водооталкивающая цвет багама беж 2кг</t>
  </si>
  <si>
    <t>Соединитель для плинтуса "Дуб хадсон", высота 80мм, 2шт.</t>
  </si>
  <si>
    <t>Заглушка для плинтуса левая и правая "Дуб хадсон", высота 80мм</t>
  </si>
  <si>
    <t>Плинтус напольный "дуб хадсон" 8см 2.2</t>
  </si>
  <si>
    <t>Штора рулонная день-ночь блэкаут Miamoza 140*175 см серая</t>
  </si>
  <si>
    <t>Линолеум "Дуб Клайд" 32 класс 3.5м</t>
  </si>
  <si>
    <t>Клей для керамогранита Bergauf Keramik Pro 25 кг</t>
  </si>
  <si>
    <t>Наливной пол Bergauf Easy Boden 25кг</t>
  </si>
  <si>
    <t>Краска латексная для стен и потолков матовая база 1 цвет белый 10л</t>
  </si>
  <si>
    <t>Плитка напольная Azori Forest Naturale 42*42см 1.23м2 матовая цвет бежевый мрамор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</si>
</sst>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00"/>
    <numFmt numFmtId="165" formatCode="0.0000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i/>
      <sz val="10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i/>
      <vertAlign val="subscript"/>
      <sz val="10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1"/>
      <color indexed="8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i/>
      <sz val="11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41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79998168889431442"/>
        <bgColor indexed="41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</borders>
  <cellStyleXfs count="2">
    <xf numFmtId="0" fontId="0" fillId="0" borderId="0"/>
    <xf numFmtId="0" fontId="2" fillId="0" borderId="0"/>
  </cellStyleXfs>
  <cellXfs count="87">
    <xf numFmtId="0" fontId="0" fillId="0" borderId="0" xfId="0"/>
    <xf numFmtId="0" fontId="3" fillId="0" borderId="0" xfId="0" applyFont="1"/>
    <xf numFmtId="0" fontId="4" fillId="0" borderId="0" xfId="0" applyFont="1"/>
    <xf numFmtId="0" fontId="6" fillId="0" borderId="0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2" fontId="3" fillId="0" borderId="0" xfId="0" applyNumberFormat="1" applyFont="1" applyBorder="1" applyAlignment="1">
      <alignment horizontal="center" vertical="center" wrapText="1"/>
    </xf>
    <xf numFmtId="1" fontId="3" fillId="0" borderId="0" xfId="0" applyNumberFormat="1" applyFont="1" applyBorder="1" applyAlignment="1">
      <alignment horizontal="center" vertical="center" wrapText="1"/>
    </xf>
    <xf numFmtId="164" fontId="3" fillId="0" borderId="0" xfId="0" applyNumberFormat="1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10" fontId="3" fillId="0" borderId="0" xfId="0" applyNumberFormat="1" applyFont="1" applyBorder="1" applyAlignment="1">
      <alignment horizontal="center" vertical="center"/>
    </xf>
    <xf numFmtId="2" fontId="6" fillId="0" borderId="0" xfId="0" applyNumberFormat="1" applyFont="1" applyBorder="1" applyAlignment="1">
      <alignment horizontal="center" vertical="center" wrapText="1"/>
    </xf>
    <xf numFmtId="165" fontId="6" fillId="0" borderId="0" xfId="0" applyNumberFormat="1" applyFont="1" applyBorder="1" applyAlignment="1">
      <alignment horizontal="center" vertical="center" wrapText="1"/>
    </xf>
    <xf numFmtId="2" fontId="5" fillId="0" borderId="0" xfId="0" applyNumberFormat="1" applyFont="1" applyAlignment="1">
      <alignment vertical="center"/>
    </xf>
    <xf numFmtId="0" fontId="5" fillId="0" borderId="0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top"/>
    </xf>
    <xf numFmtId="0" fontId="11" fillId="0" borderId="0" xfId="0" applyFont="1" applyFill="1" applyAlignment="1" applyProtection="1">
      <alignment vertical="center"/>
      <protection locked="0"/>
    </xf>
    <xf numFmtId="0" fontId="4" fillId="0" borderId="0" xfId="0" applyFont="1" applyBorder="1" applyAlignment="1" applyProtection="1">
      <alignment horizontal="center" wrapText="1"/>
      <protection locked="0"/>
    </xf>
    <xf numFmtId="4" fontId="11" fillId="3" borderId="1" xfId="0" applyNumberFormat="1" applyFont="1" applyFill="1" applyBorder="1" applyAlignment="1">
      <alignment horizontal="center" vertical="center" wrapText="1" justifyLastLine="1"/>
    </xf>
    <xf numFmtId="1" fontId="11" fillId="3" borderId="1" xfId="0" applyNumberFormat="1" applyFont="1" applyFill="1" applyBorder="1" applyAlignment="1">
      <alignment horizontal="center" vertical="center" wrapText="1" justifyLastLine="1"/>
    </xf>
    <xf numFmtId="0" fontId="6" fillId="4" borderId="3" xfId="0" applyFont="1" applyFill="1" applyBorder="1" applyAlignment="1">
      <alignment horizontal="center" vertical="center" textRotation="90" wrapText="1"/>
    </xf>
    <xf numFmtId="0" fontId="6" fillId="4" borderId="3" xfId="0" applyFont="1" applyFill="1" applyBorder="1" applyAlignment="1">
      <alignment horizontal="center" vertical="top" wrapText="1"/>
    </xf>
    <xf numFmtId="0" fontId="10" fillId="0" borderId="1" xfId="0" applyFont="1" applyBorder="1"/>
    <xf numFmtId="0" fontId="13" fillId="2" borderId="1" xfId="0" applyFont="1" applyFill="1" applyBorder="1" applyAlignment="1">
      <alignment horizontal="center" vertical="center" wrapText="1"/>
    </xf>
    <xf numFmtId="2" fontId="14" fillId="3" borderId="1" xfId="0" applyNumberFormat="1" applyFont="1" applyFill="1" applyBorder="1" applyAlignment="1">
      <alignment horizontal="center" vertical="center" wrapText="1"/>
    </xf>
    <xf numFmtId="2" fontId="15" fillId="3" borderId="1" xfId="0" applyNumberFormat="1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0" fillId="0" borderId="5" xfId="0" applyFont="1" applyBorder="1"/>
    <xf numFmtId="0" fontId="3" fillId="0" borderId="0" xfId="0" applyFont="1" applyBorder="1"/>
    <xf numFmtId="0" fontId="10" fillId="0" borderId="0" xfId="0" applyFont="1" applyBorder="1"/>
    <xf numFmtId="0" fontId="3" fillId="0" borderId="0" xfId="0" applyFont="1" applyBorder="1" applyAlignment="1">
      <alignment horizontal="center" vertical="top"/>
    </xf>
    <xf numFmtId="0" fontId="3" fillId="0" borderId="0" xfId="0" applyFont="1" applyBorder="1" applyAlignment="1">
      <alignment vertical="center"/>
    </xf>
    <xf numFmtId="0" fontId="11" fillId="0" borderId="0" xfId="0" applyFont="1" applyFill="1" applyBorder="1" applyAlignment="1" applyProtection="1">
      <alignment vertical="center"/>
      <protection locked="0"/>
    </xf>
    <xf numFmtId="2" fontId="5" fillId="3" borderId="0" xfId="0" applyNumberFormat="1" applyFont="1" applyFill="1" applyAlignment="1">
      <alignment vertical="center"/>
    </xf>
    <xf numFmtId="0" fontId="5" fillId="0" borderId="0" xfId="0" applyFont="1" applyBorder="1" applyAlignment="1">
      <alignment horizontal="right" vertical="center"/>
    </xf>
    <xf numFmtId="0" fontId="6" fillId="5" borderId="8" xfId="0" applyFont="1" applyFill="1" applyBorder="1" applyAlignment="1">
      <alignment horizontal="center" vertical="center" textRotation="90" wrapText="1"/>
    </xf>
    <xf numFmtId="4" fontId="13" fillId="0" borderId="2" xfId="0" applyNumberFormat="1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/>
    </xf>
    <xf numFmtId="164" fontId="11" fillId="3" borderId="1" xfId="0" applyNumberFormat="1" applyFont="1" applyFill="1" applyBorder="1" applyAlignment="1">
      <alignment horizontal="center" vertical="center" wrapText="1" justifyLastLine="1"/>
    </xf>
    <xf numFmtId="0" fontId="11" fillId="3" borderId="1" xfId="0" applyFont="1" applyFill="1" applyBorder="1" applyAlignment="1">
      <alignment horizontal="center" vertical="center" justifyLastLine="1"/>
    </xf>
    <xf numFmtId="10" fontId="11" fillId="3" borderId="1" xfId="0" applyNumberFormat="1" applyFont="1" applyFill="1" applyBorder="1" applyAlignment="1">
      <alignment horizontal="center" vertical="center" justifyLastLine="1"/>
    </xf>
    <xf numFmtId="2" fontId="11" fillId="3" borderId="1" xfId="0" applyNumberFormat="1" applyFont="1" applyFill="1" applyBorder="1" applyAlignment="1">
      <alignment horizontal="center" vertical="center" wrapText="1" justifyLastLine="1"/>
    </xf>
    <xf numFmtId="165" fontId="11" fillId="3" borderId="1" xfId="0" applyNumberFormat="1" applyFont="1" applyFill="1" applyBorder="1" applyAlignment="1">
      <alignment horizontal="center" vertical="center" wrapText="1" justifyLastLine="1"/>
    </xf>
    <xf numFmtId="0" fontId="4" fillId="0" borderId="0" xfId="0" applyFont="1" applyBorder="1" applyAlignment="1" applyProtection="1">
      <alignment horizontal="left" vertical="top" wrapText="1"/>
      <protection locked="0"/>
    </xf>
    <xf numFmtId="0" fontId="4" fillId="0" borderId="0" xfId="0" applyFont="1" applyAlignment="1">
      <alignment horizontal="left" vertical="top"/>
    </xf>
    <xf numFmtId="0" fontId="4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5" fillId="0" borderId="1" xfId="0" applyFont="1" applyFill="1" applyBorder="1" applyAlignment="1">
      <alignment horizontal="left" vertical="center" wrapText="1"/>
    </xf>
    <xf numFmtId="0" fontId="12" fillId="0" borderId="1" xfId="0" applyFont="1" applyBorder="1" applyAlignment="1">
      <alignment horizontal="left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4" fillId="0" borderId="0" xfId="0" applyFont="1" applyAlignment="1" applyProtection="1">
      <alignment horizontal="left" vertical="top" wrapText="1"/>
      <protection locked="0"/>
    </xf>
    <xf numFmtId="0" fontId="5" fillId="0" borderId="7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left" vertical="center" wrapText="1"/>
    </xf>
    <xf numFmtId="0" fontId="4" fillId="0" borderId="7" xfId="0" applyFont="1" applyFill="1" applyBorder="1" applyAlignment="1">
      <alignment horizontal="left" vertical="center" wrapText="1"/>
    </xf>
    <xf numFmtId="0" fontId="3" fillId="0" borderId="0" xfId="0" applyFont="1" applyBorder="1" applyAlignment="1">
      <alignment horizontal="left" vertical="top" wrapText="1"/>
    </xf>
    <xf numFmtId="0" fontId="3" fillId="0" borderId="0" xfId="0" applyFont="1" applyAlignment="1" applyProtection="1">
      <alignment horizontal="left" vertical="top" wrapText="1"/>
      <protection locked="0"/>
    </xf>
    <xf numFmtId="2" fontId="6" fillId="4" borderId="1" xfId="0" applyNumberFormat="1" applyFont="1" applyFill="1" applyBorder="1" applyAlignment="1">
      <alignment horizontal="center" vertical="top" wrapText="1"/>
    </xf>
    <xf numFmtId="0" fontId="6" fillId="4" borderId="1" xfId="0" applyFont="1" applyFill="1" applyBorder="1" applyAlignment="1">
      <alignment horizontal="center" vertical="top" wrapText="1"/>
    </xf>
    <xf numFmtId="0" fontId="4" fillId="0" borderId="6" xfId="0" applyFont="1" applyFill="1" applyBorder="1" applyAlignment="1">
      <alignment horizontal="left" vertical="top" wrapText="1"/>
    </xf>
    <xf numFmtId="0" fontId="4" fillId="0" borderId="4" xfId="0" applyFont="1" applyFill="1" applyBorder="1" applyAlignment="1">
      <alignment horizontal="left" vertical="top" wrapText="1"/>
    </xf>
    <xf numFmtId="0" fontId="4" fillId="0" borderId="7" xfId="0" applyFont="1" applyFill="1" applyBorder="1" applyAlignment="1">
      <alignment horizontal="left" vertical="top" wrapText="1"/>
    </xf>
    <xf numFmtId="0" fontId="3" fillId="0" borderId="0" xfId="0" applyFont="1" applyAlignment="1">
      <alignment horizontal="right"/>
    </xf>
    <xf numFmtId="0" fontId="5" fillId="0" borderId="0" xfId="0" applyFont="1" applyBorder="1" applyAlignment="1">
      <alignment horizontal="right" vertical="center"/>
    </xf>
    <xf numFmtId="0" fontId="5" fillId="0" borderId="0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textRotation="90" wrapText="1"/>
    </xf>
    <xf numFmtId="0" fontId="6" fillId="4" borderId="3" xfId="0" applyFont="1" applyFill="1" applyBorder="1" applyAlignment="1">
      <alignment horizontal="center" vertical="center" textRotation="90" wrapText="1"/>
    </xf>
    <xf numFmtId="0" fontId="6" fillId="4" borderId="1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top" wrapText="1"/>
    </xf>
    <xf numFmtId="0" fontId="3" fillId="0" borderId="1" xfId="0" applyFont="1" applyBorder="1" applyAlignment="1">
      <alignment horizontal="center"/>
    </xf>
    <xf numFmtId="0" fontId="16" fillId="0" borderId="0" xfId="0" applyFont="1" applyAlignment="1">
      <alignment horizontal="left" vertical="top" wrapText="1"/>
    </xf>
    <xf numFmtId="0" fontId="5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horizontal="left" vertical="center" wrapText="1"/>
    </xf>
    <xf numFmtId="0" fontId="13" fillId="2" borderId="0" xfId="0" applyFont="1" applyFill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/>
    </xf>
    <xf numFmtId="2" fontId="14" fillId="3" borderId="0" xfId="0" applyNumberFormat="1" applyFont="1" applyFill="1" applyBorder="1" applyAlignment="1">
      <alignment horizontal="center" vertical="center" wrapText="1"/>
    </xf>
    <xf numFmtId="2" fontId="15" fillId="3" borderId="0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</cellXfs>
  <cellStyles count="2">
    <cellStyle name="Обычный" xfId="0" builtinId="0"/>
    <cellStyle name="Обычный 4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19050</xdr:colOff>
      <xdr:row>13</xdr:row>
      <xdr:rowOff>952500</xdr:rowOff>
    </xdr:from>
    <xdr:to>
      <xdr:col>11</xdr:col>
      <xdr:colOff>0</xdr:colOff>
      <xdr:row>13</xdr:row>
      <xdr:rowOff>1304925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58075" y="1314450"/>
          <a:ext cx="93345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19050</xdr:colOff>
      <xdr:row>13</xdr:row>
      <xdr:rowOff>923925</xdr:rowOff>
    </xdr:from>
    <xdr:to>
      <xdr:col>9</xdr:col>
      <xdr:colOff>1019175</xdr:colOff>
      <xdr:row>13</xdr:row>
      <xdr:rowOff>1362075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29375" y="1285875"/>
          <a:ext cx="1000125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19050</xdr:colOff>
      <xdr:row>13</xdr:row>
      <xdr:rowOff>1600200</xdr:rowOff>
    </xdr:from>
    <xdr:to>
      <xdr:col>11</xdr:col>
      <xdr:colOff>1504950</xdr:colOff>
      <xdr:row>13</xdr:row>
      <xdr:rowOff>1962150</xdr:rowOff>
    </xdr:to>
    <xdr:pic>
      <xdr:nvPicPr>
        <xdr:cNvPr id="4" name="Picture 5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10575" y="1962150"/>
          <a:ext cx="148590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19050</xdr:colOff>
      <xdr:row>33</xdr:row>
      <xdr:rowOff>0</xdr:rowOff>
    </xdr:from>
    <xdr:to>
      <xdr:col>11</xdr:col>
      <xdr:colOff>1504950</xdr:colOff>
      <xdr:row>33</xdr:row>
      <xdr:rowOff>0</xdr:rowOff>
    </xdr:to>
    <xdr:pic>
      <xdr:nvPicPr>
        <xdr:cNvPr id="34" name="Picture 5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83246" y="6609443"/>
          <a:ext cx="14859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19050</xdr:colOff>
      <xdr:row>33</xdr:row>
      <xdr:rowOff>0</xdr:rowOff>
    </xdr:from>
    <xdr:to>
      <xdr:col>11</xdr:col>
      <xdr:colOff>1504950</xdr:colOff>
      <xdr:row>33</xdr:row>
      <xdr:rowOff>0</xdr:rowOff>
    </xdr:to>
    <xdr:pic>
      <xdr:nvPicPr>
        <xdr:cNvPr id="35" name="Picture 5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83246" y="6609443"/>
          <a:ext cx="14859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F49"/>
  <sheetViews>
    <sheetView tabSelected="1" view="pageBreakPreview" topLeftCell="A25" zoomScale="85" zoomScaleSheetLayoutView="85" workbookViewId="0">
      <selection activeCell="E33" sqref="E33"/>
    </sheetView>
  </sheetViews>
  <sheetFormatPr defaultRowHeight="12.75" x14ac:dyDescent="0.2"/>
  <cols>
    <col min="1" max="1" width="4.7109375" style="1" customWidth="1"/>
    <col min="2" max="2" width="42" style="1" customWidth="1"/>
    <col min="3" max="3" width="5.85546875" style="1" customWidth="1"/>
    <col min="4" max="4" width="6.85546875" style="1" customWidth="1"/>
    <col min="5" max="5" width="9.7109375" style="1" customWidth="1"/>
    <col min="6" max="7" width="9.85546875" style="1" customWidth="1"/>
    <col min="8" max="8" width="7.28515625" style="1" customWidth="1"/>
    <col min="9" max="9" width="13.140625" style="1" customWidth="1"/>
    <col min="10" max="10" width="15.42578125" style="1" customWidth="1"/>
    <col min="11" max="11" width="14.28515625" style="1" customWidth="1"/>
    <col min="12" max="12" width="22.7109375" style="1" customWidth="1"/>
    <col min="13" max="13" width="13.85546875" style="1" customWidth="1"/>
    <col min="14" max="14" width="11" style="1" customWidth="1"/>
    <col min="15" max="15" width="14.5703125" style="1" customWidth="1"/>
    <col min="16" max="161" width="9.140625" style="29"/>
    <col min="162" max="255" width="9.140625" style="1"/>
    <col min="256" max="256" width="4.7109375" style="1" customWidth="1"/>
    <col min="257" max="257" width="30.140625" style="1" customWidth="1"/>
    <col min="258" max="258" width="5.85546875" style="1" customWidth="1"/>
    <col min="259" max="259" width="6.85546875" style="1" customWidth="1"/>
    <col min="260" max="260" width="9.7109375" style="1" customWidth="1"/>
    <col min="261" max="262" width="9.85546875" style="1" customWidth="1"/>
    <col min="263" max="263" width="6" style="1" customWidth="1"/>
    <col min="264" max="264" width="13.140625" style="1" customWidth="1"/>
    <col min="265" max="265" width="15.42578125" style="1" customWidth="1"/>
    <col min="266" max="266" width="14.28515625" style="1" customWidth="1"/>
    <col min="267" max="267" width="22.7109375" style="1" customWidth="1"/>
    <col min="268" max="268" width="13.85546875" style="1" customWidth="1"/>
    <col min="269" max="269" width="11" style="1" customWidth="1"/>
    <col min="270" max="270" width="11.28515625" style="1" customWidth="1"/>
    <col min="271" max="511" width="9.140625" style="1"/>
    <col min="512" max="512" width="4.7109375" style="1" customWidth="1"/>
    <col min="513" max="513" width="30.140625" style="1" customWidth="1"/>
    <col min="514" max="514" width="5.85546875" style="1" customWidth="1"/>
    <col min="515" max="515" width="6.85546875" style="1" customWidth="1"/>
    <col min="516" max="516" width="9.7109375" style="1" customWidth="1"/>
    <col min="517" max="518" width="9.85546875" style="1" customWidth="1"/>
    <col min="519" max="519" width="6" style="1" customWidth="1"/>
    <col min="520" max="520" width="13.140625" style="1" customWidth="1"/>
    <col min="521" max="521" width="15.42578125" style="1" customWidth="1"/>
    <col min="522" max="522" width="14.28515625" style="1" customWidth="1"/>
    <col min="523" max="523" width="22.7109375" style="1" customWidth="1"/>
    <col min="524" max="524" width="13.85546875" style="1" customWidth="1"/>
    <col min="525" max="525" width="11" style="1" customWidth="1"/>
    <col min="526" max="526" width="11.28515625" style="1" customWidth="1"/>
    <col min="527" max="767" width="9.140625" style="1"/>
    <col min="768" max="768" width="4.7109375" style="1" customWidth="1"/>
    <col min="769" max="769" width="30.140625" style="1" customWidth="1"/>
    <col min="770" max="770" width="5.85546875" style="1" customWidth="1"/>
    <col min="771" max="771" width="6.85546875" style="1" customWidth="1"/>
    <col min="772" max="772" width="9.7109375" style="1" customWidth="1"/>
    <col min="773" max="774" width="9.85546875" style="1" customWidth="1"/>
    <col min="775" max="775" width="6" style="1" customWidth="1"/>
    <col min="776" max="776" width="13.140625" style="1" customWidth="1"/>
    <col min="777" max="777" width="15.42578125" style="1" customWidth="1"/>
    <col min="778" max="778" width="14.28515625" style="1" customWidth="1"/>
    <col min="779" max="779" width="22.7109375" style="1" customWidth="1"/>
    <col min="780" max="780" width="13.85546875" style="1" customWidth="1"/>
    <col min="781" max="781" width="11" style="1" customWidth="1"/>
    <col min="782" max="782" width="11.28515625" style="1" customWidth="1"/>
    <col min="783" max="1023" width="9.140625" style="1"/>
    <col min="1024" max="1024" width="4.7109375" style="1" customWidth="1"/>
    <col min="1025" max="1025" width="30.140625" style="1" customWidth="1"/>
    <col min="1026" max="1026" width="5.85546875" style="1" customWidth="1"/>
    <col min="1027" max="1027" width="6.85546875" style="1" customWidth="1"/>
    <col min="1028" max="1028" width="9.7109375" style="1" customWidth="1"/>
    <col min="1029" max="1030" width="9.85546875" style="1" customWidth="1"/>
    <col min="1031" max="1031" width="6" style="1" customWidth="1"/>
    <col min="1032" max="1032" width="13.140625" style="1" customWidth="1"/>
    <col min="1033" max="1033" width="15.42578125" style="1" customWidth="1"/>
    <col min="1034" max="1034" width="14.28515625" style="1" customWidth="1"/>
    <col min="1035" max="1035" width="22.7109375" style="1" customWidth="1"/>
    <col min="1036" max="1036" width="13.85546875" style="1" customWidth="1"/>
    <col min="1037" max="1037" width="11" style="1" customWidth="1"/>
    <col min="1038" max="1038" width="11.28515625" style="1" customWidth="1"/>
    <col min="1039" max="1279" width="9.140625" style="1"/>
    <col min="1280" max="1280" width="4.7109375" style="1" customWidth="1"/>
    <col min="1281" max="1281" width="30.140625" style="1" customWidth="1"/>
    <col min="1282" max="1282" width="5.85546875" style="1" customWidth="1"/>
    <col min="1283" max="1283" width="6.85546875" style="1" customWidth="1"/>
    <col min="1284" max="1284" width="9.7109375" style="1" customWidth="1"/>
    <col min="1285" max="1286" width="9.85546875" style="1" customWidth="1"/>
    <col min="1287" max="1287" width="6" style="1" customWidth="1"/>
    <col min="1288" max="1288" width="13.140625" style="1" customWidth="1"/>
    <col min="1289" max="1289" width="15.42578125" style="1" customWidth="1"/>
    <col min="1290" max="1290" width="14.28515625" style="1" customWidth="1"/>
    <col min="1291" max="1291" width="22.7109375" style="1" customWidth="1"/>
    <col min="1292" max="1292" width="13.85546875" style="1" customWidth="1"/>
    <col min="1293" max="1293" width="11" style="1" customWidth="1"/>
    <col min="1294" max="1294" width="11.28515625" style="1" customWidth="1"/>
    <col min="1295" max="1535" width="9.140625" style="1"/>
    <col min="1536" max="1536" width="4.7109375" style="1" customWidth="1"/>
    <col min="1537" max="1537" width="30.140625" style="1" customWidth="1"/>
    <col min="1538" max="1538" width="5.85546875" style="1" customWidth="1"/>
    <col min="1539" max="1539" width="6.85546875" style="1" customWidth="1"/>
    <col min="1540" max="1540" width="9.7109375" style="1" customWidth="1"/>
    <col min="1541" max="1542" width="9.85546875" style="1" customWidth="1"/>
    <col min="1543" max="1543" width="6" style="1" customWidth="1"/>
    <col min="1544" max="1544" width="13.140625" style="1" customWidth="1"/>
    <col min="1545" max="1545" width="15.42578125" style="1" customWidth="1"/>
    <col min="1546" max="1546" width="14.28515625" style="1" customWidth="1"/>
    <col min="1547" max="1547" width="22.7109375" style="1" customWidth="1"/>
    <col min="1548" max="1548" width="13.85546875" style="1" customWidth="1"/>
    <col min="1549" max="1549" width="11" style="1" customWidth="1"/>
    <col min="1550" max="1550" width="11.28515625" style="1" customWidth="1"/>
    <col min="1551" max="1791" width="9.140625" style="1"/>
    <col min="1792" max="1792" width="4.7109375" style="1" customWidth="1"/>
    <col min="1793" max="1793" width="30.140625" style="1" customWidth="1"/>
    <col min="1794" max="1794" width="5.85546875" style="1" customWidth="1"/>
    <col min="1795" max="1795" width="6.85546875" style="1" customWidth="1"/>
    <col min="1796" max="1796" width="9.7109375" style="1" customWidth="1"/>
    <col min="1797" max="1798" width="9.85546875" style="1" customWidth="1"/>
    <col min="1799" max="1799" width="6" style="1" customWidth="1"/>
    <col min="1800" max="1800" width="13.140625" style="1" customWidth="1"/>
    <col min="1801" max="1801" width="15.42578125" style="1" customWidth="1"/>
    <col min="1802" max="1802" width="14.28515625" style="1" customWidth="1"/>
    <col min="1803" max="1803" width="22.7109375" style="1" customWidth="1"/>
    <col min="1804" max="1804" width="13.85546875" style="1" customWidth="1"/>
    <col min="1805" max="1805" width="11" style="1" customWidth="1"/>
    <col min="1806" max="1806" width="11.28515625" style="1" customWidth="1"/>
    <col min="1807" max="2047" width="9.140625" style="1"/>
    <col min="2048" max="2048" width="4.7109375" style="1" customWidth="1"/>
    <col min="2049" max="2049" width="30.140625" style="1" customWidth="1"/>
    <col min="2050" max="2050" width="5.85546875" style="1" customWidth="1"/>
    <col min="2051" max="2051" width="6.85546875" style="1" customWidth="1"/>
    <col min="2052" max="2052" width="9.7109375" style="1" customWidth="1"/>
    <col min="2053" max="2054" width="9.85546875" style="1" customWidth="1"/>
    <col min="2055" max="2055" width="6" style="1" customWidth="1"/>
    <col min="2056" max="2056" width="13.140625" style="1" customWidth="1"/>
    <col min="2057" max="2057" width="15.42578125" style="1" customWidth="1"/>
    <col min="2058" max="2058" width="14.28515625" style="1" customWidth="1"/>
    <col min="2059" max="2059" width="22.7109375" style="1" customWidth="1"/>
    <col min="2060" max="2060" width="13.85546875" style="1" customWidth="1"/>
    <col min="2061" max="2061" width="11" style="1" customWidth="1"/>
    <col min="2062" max="2062" width="11.28515625" style="1" customWidth="1"/>
    <col min="2063" max="2303" width="9.140625" style="1"/>
    <col min="2304" max="2304" width="4.7109375" style="1" customWidth="1"/>
    <col min="2305" max="2305" width="30.140625" style="1" customWidth="1"/>
    <col min="2306" max="2306" width="5.85546875" style="1" customWidth="1"/>
    <col min="2307" max="2307" width="6.85546875" style="1" customWidth="1"/>
    <col min="2308" max="2308" width="9.7109375" style="1" customWidth="1"/>
    <col min="2309" max="2310" width="9.85546875" style="1" customWidth="1"/>
    <col min="2311" max="2311" width="6" style="1" customWidth="1"/>
    <col min="2312" max="2312" width="13.140625" style="1" customWidth="1"/>
    <col min="2313" max="2313" width="15.42578125" style="1" customWidth="1"/>
    <col min="2314" max="2314" width="14.28515625" style="1" customWidth="1"/>
    <col min="2315" max="2315" width="22.7109375" style="1" customWidth="1"/>
    <col min="2316" max="2316" width="13.85546875" style="1" customWidth="1"/>
    <col min="2317" max="2317" width="11" style="1" customWidth="1"/>
    <col min="2318" max="2318" width="11.28515625" style="1" customWidth="1"/>
    <col min="2319" max="2559" width="9.140625" style="1"/>
    <col min="2560" max="2560" width="4.7109375" style="1" customWidth="1"/>
    <col min="2561" max="2561" width="30.140625" style="1" customWidth="1"/>
    <col min="2562" max="2562" width="5.85546875" style="1" customWidth="1"/>
    <col min="2563" max="2563" width="6.85546875" style="1" customWidth="1"/>
    <col min="2564" max="2564" width="9.7109375" style="1" customWidth="1"/>
    <col min="2565" max="2566" width="9.85546875" style="1" customWidth="1"/>
    <col min="2567" max="2567" width="6" style="1" customWidth="1"/>
    <col min="2568" max="2568" width="13.140625" style="1" customWidth="1"/>
    <col min="2569" max="2569" width="15.42578125" style="1" customWidth="1"/>
    <col min="2570" max="2570" width="14.28515625" style="1" customWidth="1"/>
    <col min="2571" max="2571" width="22.7109375" style="1" customWidth="1"/>
    <col min="2572" max="2572" width="13.85546875" style="1" customWidth="1"/>
    <col min="2573" max="2573" width="11" style="1" customWidth="1"/>
    <col min="2574" max="2574" width="11.28515625" style="1" customWidth="1"/>
    <col min="2575" max="2815" width="9.140625" style="1"/>
    <col min="2816" max="2816" width="4.7109375" style="1" customWidth="1"/>
    <col min="2817" max="2817" width="30.140625" style="1" customWidth="1"/>
    <col min="2818" max="2818" width="5.85546875" style="1" customWidth="1"/>
    <col min="2819" max="2819" width="6.85546875" style="1" customWidth="1"/>
    <col min="2820" max="2820" width="9.7109375" style="1" customWidth="1"/>
    <col min="2821" max="2822" width="9.85546875" style="1" customWidth="1"/>
    <col min="2823" max="2823" width="6" style="1" customWidth="1"/>
    <col min="2824" max="2824" width="13.140625" style="1" customWidth="1"/>
    <col min="2825" max="2825" width="15.42578125" style="1" customWidth="1"/>
    <col min="2826" max="2826" width="14.28515625" style="1" customWidth="1"/>
    <col min="2827" max="2827" width="22.7109375" style="1" customWidth="1"/>
    <col min="2828" max="2828" width="13.85546875" style="1" customWidth="1"/>
    <col min="2829" max="2829" width="11" style="1" customWidth="1"/>
    <col min="2830" max="2830" width="11.28515625" style="1" customWidth="1"/>
    <col min="2831" max="3071" width="9.140625" style="1"/>
    <col min="3072" max="3072" width="4.7109375" style="1" customWidth="1"/>
    <col min="3073" max="3073" width="30.140625" style="1" customWidth="1"/>
    <col min="3074" max="3074" width="5.85546875" style="1" customWidth="1"/>
    <col min="3075" max="3075" width="6.85546875" style="1" customWidth="1"/>
    <col min="3076" max="3076" width="9.7109375" style="1" customWidth="1"/>
    <col min="3077" max="3078" width="9.85546875" style="1" customWidth="1"/>
    <col min="3079" max="3079" width="6" style="1" customWidth="1"/>
    <col min="3080" max="3080" width="13.140625" style="1" customWidth="1"/>
    <col min="3081" max="3081" width="15.42578125" style="1" customWidth="1"/>
    <col min="3082" max="3082" width="14.28515625" style="1" customWidth="1"/>
    <col min="3083" max="3083" width="22.7109375" style="1" customWidth="1"/>
    <col min="3084" max="3084" width="13.85546875" style="1" customWidth="1"/>
    <col min="3085" max="3085" width="11" style="1" customWidth="1"/>
    <col min="3086" max="3086" width="11.28515625" style="1" customWidth="1"/>
    <col min="3087" max="3327" width="9.140625" style="1"/>
    <col min="3328" max="3328" width="4.7109375" style="1" customWidth="1"/>
    <col min="3329" max="3329" width="30.140625" style="1" customWidth="1"/>
    <col min="3330" max="3330" width="5.85546875" style="1" customWidth="1"/>
    <col min="3331" max="3331" width="6.85546875" style="1" customWidth="1"/>
    <col min="3332" max="3332" width="9.7109375" style="1" customWidth="1"/>
    <col min="3333" max="3334" width="9.85546875" style="1" customWidth="1"/>
    <col min="3335" max="3335" width="6" style="1" customWidth="1"/>
    <col min="3336" max="3336" width="13.140625" style="1" customWidth="1"/>
    <col min="3337" max="3337" width="15.42578125" style="1" customWidth="1"/>
    <col min="3338" max="3338" width="14.28515625" style="1" customWidth="1"/>
    <col min="3339" max="3339" width="22.7109375" style="1" customWidth="1"/>
    <col min="3340" max="3340" width="13.85546875" style="1" customWidth="1"/>
    <col min="3341" max="3341" width="11" style="1" customWidth="1"/>
    <col min="3342" max="3342" width="11.28515625" style="1" customWidth="1"/>
    <col min="3343" max="3583" width="9.140625" style="1"/>
    <col min="3584" max="3584" width="4.7109375" style="1" customWidth="1"/>
    <col min="3585" max="3585" width="30.140625" style="1" customWidth="1"/>
    <col min="3586" max="3586" width="5.85546875" style="1" customWidth="1"/>
    <col min="3587" max="3587" width="6.85546875" style="1" customWidth="1"/>
    <col min="3588" max="3588" width="9.7109375" style="1" customWidth="1"/>
    <col min="3589" max="3590" width="9.85546875" style="1" customWidth="1"/>
    <col min="3591" max="3591" width="6" style="1" customWidth="1"/>
    <col min="3592" max="3592" width="13.140625" style="1" customWidth="1"/>
    <col min="3593" max="3593" width="15.42578125" style="1" customWidth="1"/>
    <col min="3594" max="3594" width="14.28515625" style="1" customWidth="1"/>
    <col min="3595" max="3595" width="22.7109375" style="1" customWidth="1"/>
    <col min="3596" max="3596" width="13.85546875" style="1" customWidth="1"/>
    <col min="3597" max="3597" width="11" style="1" customWidth="1"/>
    <col min="3598" max="3598" width="11.28515625" style="1" customWidth="1"/>
    <col min="3599" max="3839" width="9.140625" style="1"/>
    <col min="3840" max="3840" width="4.7109375" style="1" customWidth="1"/>
    <col min="3841" max="3841" width="30.140625" style="1" customWidth="1"/>
    <col min="3842" max="3842" width="5.85546875" style="1" customWidth="1"/>
    <col min="3843" max="3843" width="6.85546875" style="1" customWidth="1"/>
    <col min="3844" max="3844" width="9.7109375" style="1" customWidth="1"/>
    <col min="3845" max="3846" width="9.85546875" style="1" customWidth="1"/>
    <col min="3847" max="3847" width="6" style="1" customWidth="1"/>
    <col min="3848" max="3848" width="13.140625" style="1" customWidth="1"/>
    <col min="3849" max="3849" width="15.42578125" style="1" customWidth="1"/>
    <col min="3850" max="3850" width="14.28515625" style="1" customWidth="1"/>
    <col min="3851" max="3851" width="22.7109375" style="1" customWidth="1"/>
    <col min="3852" max="3852" width="13.85546875" style="1" customWidth="1"/>
    <col min="3853" max="3853" width="11" style="1" customWidth="1"/>
    <col min="3854" max="3854" width="11.28515625" style="1" customWidth="1"/>
    <col min="3855" max="4095" width="9.140625" style="1"/>
    <col min="4096" max="4096" width="4.7109375" style="1" customWidth="1"/>
    <col min="4097" max="4097" width="30.140625" style="1" customWidth="1"/>
    <col min="4098" max="4098" width="5.85546875" style="1" customWidth="1"/>
    <col min="4099" max="4099" width="6.85546875" style="1" customWidth="1"/>
    <col min="4100" max="4100" width="9.7109375" style="1" customWidth="1"/>
    <col min="4101" max="4102" width="9.85546875" style="1" customWidth="1"/>
    <col min="4103" max="4103" width="6" style="1" customWidth="1"/>
    <col min="4104" max="4104" width="13.140625" style="1" customWidth="1"/>
    <col min="4105" max="4105" width="15.42578125" style="1" customWidth="1"/>
    <col min="4106" max="4106" width="14.28515625" style="1" customWidth="1"/>
    <col min="4107" max="4107" width="22.7109375" style="1" customWidth="1"/>
    <col min="4108" max="4108" width="13.85546875" style="1" customWidth="1"/>
    <col min="4109" max="4109" width="11" style="1" customWidth="1"/>
    <col min="4110" max="4110" width="11.28515625" style="1" customWidth="1"/>
    <col min="4111" max="4351" width="9.140625" style="1"/>
    <col min="4352" max="4352" width="4.7109375" style="1" customWidth="1"/>
    <col min="4353" max="4353" width="30.140625" style="1" customWidth="1"/>
    <col min="4354" max="4354" width="5.85546875" style="1" customWidth="1"/>
    <col min="4355" max="4355" width="6.85546875" style="1" customWidth="1"/>
    <col min="4356" max="4356" width="9.7109375" style="1" customWidth="1"/>
    <col min="4357" max="4358" width="9.85546875" style="1" customWidth="1"/>
    <col min="4359" max="4359" width="6" style="1" customWidth="1"/>
    <col min="4360" max="4360" width="13.140625" style="1" customWidth="1"/>
    <col min="4361" max="4361" width="15.42578125" style="1" customWidth="1"/>
    <col min="4362" max="4362" width="14.28515625" style="1" customWidth="1"/>
    <col min="4363" max="4363" width="22.7109375" style="1" customWidth="1"/>
    <col min="4364" max="4364" width="13.85546875" style="1" customWidth="1"/>
    <col min="4365" max="4365" width="11" style="1" customWidth="1"/>
    <col min="4366" max="4366" width="11.28515625" style="1" customWidth="1"/>
    <col min="4367" max="4607" width="9.140625" style="1"/>
    <col min="4608" max="4608" width="4.7109375" style="1" customWidth="1"/>
    <col min="4609" max="4609" width="30.140625" style="1" customWidth="1"/>
    <col min="4610" max="4610" width="5.85546875" style="1" customWidth="1"/>
    <col min="4611" max="4611" width="6.85546875" style="1" customWidth="1"/>
    <col min="4612" max="4612" width="9.7109375" style="1" customWidth="1"/>
    <col min="4613" max="4614" width="9.85546875" style="1" customWidth="1"/>
    <col min="4615" max="4615" width="6" style="1" customWidth="1"/>
    <col min="4616" max="4616" width="13.140625" style="1" customWidth="1"/>
    <col min="4617" max="4617" width="15.42578125" style="1" customWidth="1"/>
    <col min="4618" max="4618" width="14.28515625" style="1" customWidth="1"/>
    <col min="4619" max="4619" width="22.7109375" style="1" customWidth="1"/>
    <col min="4620" max="4620" width="13.85546875" style="1" customWidth="1"/>
    <col min="4621" max="4621" width="11" style="1" customWidth="1"/>
    <col min="4622" max="4622" width="11.28515625" style="1" customWidth="1"/>
    <col min="4623" max="4863" width="9.140625" style="1"/>
    <col min="4864" max="4864" width="4.7109375" style="1" customWidth="1"/>
    <col min="4865" max="4865" width="30.140625" style="1" customWidth="1"/>
    <col min="4866" max="4866" width="5.85546875" style="1" customWidth="1"/>
    <col min="4867" max="4867" width="6.85546875" style="1" customWidth="1"/>
    <col min="4868" max="4868" width="9.7109375" style="1" customWidth="1"/>
    <col min="4869" max="4870" width="9.85546875" style="1" customWidth="1"/>
    <col min="4871" max="4871" width="6" style="1" customWidth="1"/>
    <col min="4872" max="4872" width="13.140625" style="1" customWidth="1"/>
    <col min="4873" max="4873" width="15.42578125" style="1" customWidth="1"/>
    <col min="4874" max="4874" width="14.28515625" style="1" customWidth="1"/>
    <col min="4875" max="4875" width="22.7109375" style="1" customWidth="1"/>
    <col min="4876" max="4876" width="13.85546875" style="1" customWidth="1"/>
    <col min="4877" max="4877" width="11" style="1" customWidth="1"/>
    <col min="4878" max="4878" width="11.28515625" style="1" customWidth="1"/>
    <col min="4879" max="5119" width="9.140625" style="1"/>
    <col min="5120" max="5120" width="4.7109375" style="1" customWidth="1"/>
    <col min="5121" max="5121" width="30.140625" style="1" customWidth="1"/>
    <col min="5122" max="5122" width="5.85546875" style="1" customWidth="1"/>
    <col min="5123" max="5123" width="6.85546875" style="1" customWidth="1"/>
    <col min="5124" max="5124" width="9.7109375" style="1" customWidth="1"/>
    <col min="5125" max="5126" width="9.85546875" style="1" customWidth="1"/>
    <col min="5127" max="5127" width="6" style="1" customWidth="1"/>
    <col min="5128" max="5128" width="13.140625" style="1" customWidth="1"/>
    <col min="5129" max="5129" width="15.42578125" style="1" customWidth="1"/>
    <col min="5130" max="5130" width="14.28515625" style="1" customWidth="1"/>
    <col min="5131" max="5131" width="22.7109375" style="1" customWidth="1"/>
    <col min="5132" max="5132" width="13.85546875" style="1" customWidth="1"/>
    <col min="5133" max="5133" width="11" style="1" customWidth="1"/>
    <col min="5134" max="5134" width="11.28515625" style="1" customWidth="1"/>
    <col min="5135" max="5375" width="9.140625" style="1"/>
    <col min="5376" max="5376" width="4.7109375" style="1" customWidth="1"/>
    <col min="5377" max="5377" width="30.140625" style="1" customWidth="1"/>
    <col min="5378" max="5378" width="5.85546875" style="1" customWidth="1"/>
    <col min="5379" max="5379" width="6.85546875" style="1" customWidth="1"/>
    <col min="5380" max="5380" width="9.7109375" style="1" customWidth="1"/>
    <col min="5381" max="5382" width="9.85546875" style="1" customWidth="1"/>
    <col min="5383" max="5383" width="6" style="1" customWidth="1"/>
    <col min="5384" max="5384" width="13.140625" style="1" customWidth="1"/>
    <col min="5385" max="5385" width="15.42578125" style="1" customWidth="1"/>
    <col min="5386" max="5386" width="14.28515625" style="1" customWidth="1"/>
    <col min="5387" max="5387" width="22.7109375" style="1" customWidth="1"/>
    <col min="5388" max="5388" width="13.85546875" style="1" customWidth="1"/>
    <col min="5389" max="5389" width="11" style="1" customWidth="1"/>
    <col min="5390" max="5390" width="11.28515625" style="1" customWidth="1"/>
    <col min="5391" max="5631" width="9.140625" style="1"/>
    <col min="5632" max="5632" width="4.7109375" style="1" customWidth="1"/>
    <col min="5633" max="5633" width="30.140625" style="1" customWidth="1"/>
    <col min="5634" max="5634" width="5.85546875" style="1" customWidth="1"/>
    <col min="5635" max="5635" width="6.85546875" style="1" customWidth="1"/>
    <col min="5636" max="5636" width="9.7109375" style="1" customWidth="1"/>
    <col min="5637" max="5638" width="9.85546875" style="1" customWidth="1"/>
    <col min="5639" max="5639" width="6" style="1" customWidth="1"/>
    <col min="5640" max="5640" width="13.140625" style="1" customWidth="1"/>
    <col min="5641" max="5641" width="15.42578125" style="1" customWidth="1"/>
    <col min="5642" max="5642" width="14.28515625" style="1" customWidth="1"/>
    <col min="5643" max="5643" width="22.7109375" style="1" customWidth="1"/>
    <col min="5644" max="5644" width="13.85546875" style="1" customWidth="1"/>
    <col min="5645" max="5645" width="11" style="1" customWidth="1"/>
    <col min="5646" max="5646" width="11.28515625" style="1" customWidth="1"/>
    <col min="5647" max="5887" width="9.140625" style="1"/>
    <col min="5888" max="5888" width="4.7109375" style="1" customWidth="1"/>
    <col min="5889" max="5889" width="30.140625" style="1" customWidth="1"/>
    <col min="5890" max="5890" width="5.85546875" style="1" customWidth="1"/>
    <col min="5891" max="5891" width="6.85546875" style="1" customWidth="1"/>
    <col min="5892" max="5892" width="9.7109375" style="1" customWidth="1"/>
    <col min="5893" max="5894" width="9.85546875" style="1" customWidth="1"/>
    <col min="5895" max="5895" width="6" style="1" customWidth="1"/>
    <col min="5896" max="5896" width="13.140625" style="1" customWidth="1"/>
    <col min="5897" max="5897" width="15.42578125" style="1" customWidth="1"/>
    <col min="5898" max="5898" width="14.28515625" style="1" customWidth="1"/>
    <col min="5899" max="5899" width="22.7109375" style="1" customWidth="1"/>
    <col min="5900" max="5900" width="13.85546875" style="1" customWidth="1"/>
    <col min="5901" max="5901" width="11" style="1" customWidth="1"/>
    <col min="5902" max="5902" width="11.28515625" style="1" customWidth="1"/>
    <col min="5903" max="6143" width="9.140625" style="1"/>
    <col min="6144" max="6144" width="4.7109375" style="1" customWidth="1"/>
    <col min="6145" max="6145" width="30.140625" style="1" customWidth="1"/>
    <col min="6146" max="6146" width="5.85546875" style="1" customWidth="1"/>
    <col min="6147" max="6147" width="6.85546875" style="1" customWidth="1"/>
    <col min="6148" max="6148" width="9.7109375" style="1" customWidth="1"/>
    <col min="6149" max="6150" width="9.85546875" style="1" customWidth="1"/>
    <col min="6151" max="6151" width="6" style="1" customWidth="1"/>
    <col min="6152" max="6152" width="13.140625" style="1" customWidth="1"/>
    <col min="6153" max="6153" width="15.42578125" style="1" customWidth="1"/>
    <col min="6154" max="6154" width="14.28515625" style="1" customWidth="1"/>
    <col min="6155" max="6155" width="22.7109375" style="1" customWidth="1"/>
    <col min="6156" max="6156" width="13.85546875" style="1" customWidth="1"/>
    <col min="6157" max="6157" width="11" style="1" customWidth="1"/>
    <col min="6158" max="6158" width="11.28515625" style="1" customWidth="1"/>
    <col min="6159" max="6399" width="9.140625" style="1"/>
    <col min="6400" max="6400" width="4.7109375" style="1" customWidth="1"/>
    <col min="6401" max="6401" width="30.140625" style="1" customWidth="1"/>
    <col min="6402" max="6402" width="5.85546875" style="1" customWidth="1"/>
    <col min="6403" max="6403" width="6.85546875" style="1" customWidth="1"/>
    <col min="6404" max="6404" width="9.7109375" style="1" customWidth="1"/>
    <col min="6405" max="6406" width="9.85546875" style="1" customWidth="1"/>
    <col min="6407" max="6407" width="6" style="1" customWidth="1"/>
    <col min="6408" max="6408" width="13.140625" style="1" customWidth="1"/>
    <col min="6409" max="6409" width="15.42578125" style="1" customWidth="1"/>
    <col min="6410" max="6410" width="14.28515625" style="1" customWidth="1"/>
    <col min="6411" max="6411" width="22.7109375" style="1" customWidth="1"/>
    <col min="6412" max="6412" width="13.85546875" style="1" customWidth="1"/>
    <col min="6413" max="6413" width="11" style="1" customWidth="1"/>
    <col min="6414" max="6414" width="11.28515625" style="1" customWidth="1"/>
    <col min="6415" max="6655" width="9.140625" style="1"/>
    <col min="6656" max="6656" width="4.7109375" style="1" customWidth="1"/>
    <col min="6657" max="6657" width="30.140625" style="1" customWidth="1"/>
    <col min="6658" max="6658" width="5.85546875" style="1" customWidth="1"/>
    <col min="6659" max="6659" width="6.85546875" style="1" customWidth="1"/>
    <col min="6660" max="6660" width="9.7109375" style="1" customWidth="1"/>
    <col min="6661" max="6662" width="9.85546875" style="1" customWidth="1"/>
    <col min="6663" max="6663" width="6" style="1" customWidth="1"/>
    <col min="6664" max="6664" width="13.140625" style="1" customWidth="1"/>
    <col min="6665" max="6665" width="15.42578125" style="1" customWidth="1"/>
    <col min="6666" max="6666" width="14.28515625" style="1" customWidth="1"/>
    <col min="6667" max="6667" width="22.7109375" style="1" customWidth="1"/>
    <col min="6668" max="6668" width="13.85546875" style="1" customWidth="1"/>
    <col min="6669" max="6669" width="11" style="1" customWidth="1"/>
    <col min="6670" max="6670" width="11.28515625" style="1" customWidth="1"/>
    <col min="6671" max="6911" width="9.140625" style="1"/>
    <col min="6912" max="6912" width="4.7109375" style="1" customWidth="1"/>
    <col min="6913" max="6913" width="30.140625" style="1" customWidth="1"/>
    <col min="6914" max="6914" width="5.85546875" style="1" customWidth="1"/>
    <col min="6915" max="6915" width="6.85546875" style="1" customWidth="1"/>
    <col min="6916" max="6916" width="9.7109375" style="1" customWidth="1"/>
    <col min="6917" max="6918" width="9.85546875" style="1" customWidth="1"/>
    <col min="6919" max="6919" width="6" style="1" customWidth="1"/>
    <col min="6920" max="6920" width="13.140625" style="1" customWidth="1"/>
    <col min="6921" max="6921" width="15.42578125" style="1" customWidth="1"/>
    <col min="6922" max="6922" width="14.28515625" style="1" customWidth="1"/>
    <col min="6923" max="6923" width="22.7109375" style="1" customWidth="1"/>
    <col min="6924" max="6924" width="13.85546875" style="1" customWidth="1"/>
    <col min="6925" max="6925" width="11" style="1" customWidth="1"/>
    <col min="6926" max="6926" width="11.28515625" style="1" customWidth="1"/>
    <col min="6927" max="7167" width="9.140625" style="1"/>
    <col min="7168" max="7168" width="4.7109375" style="1" customWidth="1"/>
    <col min="7169" max="7169" width="30.140625" style="1" customWidth="1"/>
    <col min="7170" max="7170" width="5.85546875" style="1" customWidth="1"/>
    <col min="7171" max="7171" width="6.85546875" style="1" customWidth="1"/>
    <col min="7172" max="7172" width="9.7109375" style="1" customWidth="1"/>
    <col min="7173" max="7174" width="9.85546875" style="1" customWidth="1"/>
    <col min="7175" max="7175" width="6" style="1" customWidth="1"/>
    <col min="7176" max="7176" width="13.140625" style="1" customWidth="1"/>
    <col min="7177" max="7177" width="15.42578125" style="1" customWidth="1"/>
    <col min="7178" max="7178" width="14.28515625" style="1" customWidth="1"/>
    <col min="7179" max="7179" width="22.7109375" style="1" customWidth="1"/>
    <col min="7180" max="7180" width="13.85546875" style="1" customWidth="1"/>
    <col min="7181" max="7181" width="11" style="1" customWidth="1"/>
    <col min="7182" max="7182" width="11.28515625" style="1" customWidth="1"/>
    <col min="7183" max="7423" width="9.140625" style="1"/>
    <col min="7424" max="7424" width="4.7109375" style="1" customWidth="1"/>
    <col min="7425" max="7425" width="30.140625" style="1" customWidth="1"/>
    <col min="7426" max="7426" width="5.85546875" style="1" customWidth="1"/>
    <col min="7427" max="7427" width="6.85546875" style="1" customWidth="1"/>
    <col min="7428" max="7428" width="9.7109375" style="1" customWidth="1"/>
    <col min="7429" max="7430" width="9.85546875" style="1" customWidth="1"/>
    <col min="7431" max="7431" width="6" style="1" customWidth="1"/>
    <col min="7432" max="7432" width="13.140625" style="1" customWidth="1"/>
    <col min="7433" max="7433" width="15.42578125" style="1" customWidth="1"/>
    <col min="7434" max="7434" width="14.28515625" style="1" customWidth="1"/>
    <col min="7435" max="7435" width="22.7109375" style="1" customWidth="1"/>
    <col min="7436" max="7436" width="13.85546875" style="1" customWidth="1"/>
    <col min="7437" max="7437" width="11" style="1" customWidth="1"/>
    <col min="7438" max="7438" width="11.28515625" style="1" customWidth="1"/>
    <col min="7439" max="7679" width="9.140625" style="1"/>
    <col min="7680" max="7680" width="4.7109375" style="1" customWidth="1"/>
    <col min="7681" max="7681" width="30.140625" style="1" customWidth="1"/>
    <col min="7682" max="7682" width="5.85546875" style="1" customWidth="1"/>
    <col min="7683" max="7683" width="6.85546875" style="1" customWidth="1"/>
    <col min="7684" max="7684" width="9.7109375" style="1" customWidth="1"/>
    <col min="7685" max="7686" width="9.85546875" style="1" customWidth="1"/>
    <col min="7687" max="7687" width="6" style="1" customWidth="1"/>
    <col min="7688" max="7688" width="13.140625" style="1" customWidth="1"/>
    <col min="7689" max="7689" width="15.42578125" style="1" customWidth="1"/>
    <col min="7690" max="7690" width="14.28515625" style="1" customWidth="1"/>
    <col min="7691" max="7691" width="22.7109375" style="1" customWidth="1"/>
    <col min="7692" max="7692" width="13.85546875" style="1" customWidth="1"/>
    <col min="7693" max="7693" width="11" style="1" customWidth="1"/>
    <col min="7694" max="7694" width="11.28515625" style="1" customWidth="1"/>
    <col min="7695" max="7935" width="9.140625" style="1"/>
    <col min="7936" max="7936" width="4.7109375" style="1" customWidth="1"/>
    <col min="7937" max="7937" width="30.140625" style="1" customWidth="1"/>
    <col min="7938" max="7938" width="5.85546875" style="1" customWidth="1"/>
    <col min="7939" max="7939" width="6.85546875" style="1" customWidth="1"/>
    <col min="7940" max="7940" width="9.7109375" style="1" customWidth="1"/>
    <col min="7941" max="7942" width="9.85546875" style="1" customWidth="1"/>
    <col min="7943" max="7943" width="6" style="1" customWidth="1"/>
    <col min="7944" max="7944" width="13.140625" style="1" customWidth="1"/>
    <col min="7945" max="7945" width="15.42578125" style="1" customWidth="1"/>
    <col min="7946" max="7946" width="14.28515625" style="1" customWidth="1"/>
    <col min="7947" max="7947" width="22.7109375" style="1" customWidth="1"/>
    <col min="7948" max="7948" width="13.85546875" style="1" customWidth="1"/>
    <col min="7949" max="7949" width="11" style="1" customWidth="1"/>
    <col min="7950" max="7950" width="11.28515625" style="1" customWidth="1"/>
    <col min="7951" max="8191" width="9.140625" style="1"/>
    <col min="8192" max="8192" width="4.7109375" style="1" customWidth="1"/>
    <col min="8193" max="8193" width="30.140625" style="1" customWidth="1"/>
    <col min="8194" max="8194" width="5.85546875" style="1" customWidth="1"/>
    <col min="8195" max="8195" width="6.85546875" style="1" customWidth="1"/>
    <col min="8196" max="8196" width="9.7109375" style="1" customWidth="1"/>
    <col min="8197" max="8198" width="9.85546875" style="1" customWidth="1"/>
    <col min="8199" max="8199" width="6" style="1" customWidth="1"/>
    <col min="8200" max="8200" width="13.140625" style="1" customWidth="1"/>
    <col min="8201" max="8201" width="15.42578125" style="1" customWidth="1"/>
    <col min="8202" max="8202" width="14.28515625" style="1" customWidth="1"/>
    <col min="8203" max="8203" width="22.7109375" style="1" customWidth="1"/>
    <col min="8204" max="8204" width="13.85546875" style="1" customWidth="1"/>
    <col min="8205" max="8205" width="11" style="1" customWidth="1"/>
    <col min="8206" max="8206" width="11.28515625" style="1" customWidth="1"/>
    <col min="8207" max="8447" width="9.140625" style="1"/>
    <col min="8448" max="8448" width="4.7109375" style="1" customWidth="1"/>
    <col min="8449" max="8449" width="30.140625" style="1" customWidth="1"/>
    <col min="8450" max="8450" width="5.85546875" style="1" customWidth="1"/>
    <col min="8451" max="8451" width="6.85546875" style="1" customWidth="1"/>
    <col min="8452" max="8452" width="9.7109375" style="1" customWidth="1"/>
    <col min="8453" max="8454" width="9.85546875" style="1" customWidth="1"/>
    <col min="8455" max="8455" width="6" style="1" customWidth="1"/>
    <col min="8456" max="8456" width="13.140625" style="1" customWidth="1"/>
    <col min="8457" max="8457" width="15.42578125" style="1" customWidth="1"/>
    <col min="8458" max="8458" width="14.28515625" style="1" customWidth="1"/>
    <col min="8459" max="8459" width="22.7109375" style="1" customWidth="1"/>
    <col min="8460" max="8460" width="13.85546875" style="1" customWidth="1"/>
    <col min="8461" max="8461" width="11" style="1" customWidth="1"/>
    <col min="8462" max="8462" width="11.28515625" style="1" customWidth="1"/>
    <col min="8463" max="8703" width="9.140625" style="1"/>
    <col min="8704" max="8704" width="4.7109375" style="1" customWidth="1"/>
    <col min="8705" max="8705" width="30.140625" style="1" customWidth="1"/>
    <col min="8706" max="8706" width="5.85546875" style="1" customWidth="1"/>
    <col min="8707" max="8707" width="6.85546875" style="1" customWidth="1"/>
    <col min="8708" max="8708" width="9.7109375" style="1" customWidth="1"/>
    <col min="8709" max="8710" width="9.85546875" style="1" customWidth="1"/>
    <col min="8711" max="8711" width="6" style="1" customWidth="1"/>
    <col min="8712" max="8712" width="13.140625" style="1" customWidth="1"/>
    <col min="8713" max="8713" width="15.42578125" style="1" customWidth="1"/>
    <col min="8714" max="8714" width="14.28515625" style="1" customWidth="1"/>
    <col min="8715" max="8715" width="22.7109375" style="1" customWidth="1"/>
    <col min="8716" max="8716" width="13.85546875" style="1" customWidth="1"/>
    <col min="8717" max="8717" width="11" style="1" customWidth="1"/>
    <col min="8718" max="8718" width="11.28515625" style="1" customWidth="1"/>
    <col min="8719" max="8959" width="9.140625" style="1"/>
    <col min="8960" max="8960" width="4.7109375" style="1" customWidth="1"/>
    <col min="8961" max="8961" width="30.140625" style="1" customWidth="1"/>
    <col min="8962" max="8962" width="5.85546875" style="1" customWidth="1"/>
    <col min="8963" max="8963" width="6.85546875" style="1" customWidth="1"/>
    <col min="8964" max="8964" width="9.7109375" style="1" customWidth="1"/>
    <col min="8965" max="8966" width="9.85546875" style="1" customWidth="1"/>
    <col min="8967" max="8967" width="6" style="1" customWidth="1"/>
    <col min="8968" max="8968" width="13.140625" style="1" customWidth="1"/>
    <col min="8969" max="8969" width="15.42578125" style="1" customWidth="1"/>
    <col min="8970" max="8970" width="14.28515625" style="1" customWidth="1"/>
    <col min="8971" max="8971" width="22.7109375" style="1" customWidth="1"/>
    <col min="8972" max="8972" width="13.85546875" style="1" customWidth="1"/>
    <col min="8973" max="8973" width="11" style="1" customWidth="1"/>
    <col min="8974" max="8974" width="11.28515625" style="1" customWidth="1"/>
    <col min="8975" max="9215" width="9.140625" style="1"/>
    <col min="9216" max="9216" width="4.7109375" style="1" customWidth="1"/>
    <col min="9217" max="9217" width="30.140625" style="1" customWidth="1"/>
    <col min="9218" max="9218" width="5.85546875" style="1" customWidth="1"/>
    <col min="9219" max="9219" width="6.85546875" style="1" customWidth="1"/>
    <col min="9220" max="9220" width="9.7109375" style="1" customWidth="1"/>
    <col min="9221" max="9222" width="9.85546875" style="1" customWidth="1"/>
    <col min="9223" max="9223" width="6" style="1" customWidth="1"/>
    <col min="9224" max="9224" width="13.140625" style="1" customWidth="1"/>
    <col min="9225" max="9225" width="15.42578125" style="1" customWidth="1"/>
    <col min="9226" max="9226" width="14.28515625" style="1" customWidth="1"/>
    <col min="9227" max="9227" width="22.7109375" style="1" customWidth="1"/>
    <col min="9228" max="9228" width="13.85546875" style="1" customWidth="1"/>
    <col min="9229" max="9229" width="11" style="1" customWidth="1"/>
    <col min="9230" max="9230" width="11.28515625" style="1" customWidth="1"/>
    <col min="9231" max="9471" width="9.140625" style="1"/>
    <col min="9472" max="9472" width="4.7109375" style="1" customWidth="1"/>
    <col min="9473" max="9473" width="30.140625" style="1" customWidth="1"/>
    <col min="9474" max="9474" width="5.85546875" style="1" customWidth="1"/>
    <col min="9475" max="9475" width="6.85546875" style="1" customWidth="1"/>
    <col min="9476" max="9476" width="9.7109375" style="1" customWidth="1"/>
    <col min="9477" max="9478" width="9.85546875" style="1" customWidth="1"/>
    <col min="9479" max="9479" width="6" style="1" customWidth="1"/>
    <col min="9480" max="9480" width="13.140625" style="1" customWidth="1"/>
    <col min="9481" max="9481" width="15.42578125" style="1" customWidth="1"/>
    <col min="9482" max="9482" width="14.28515625" style="1" customWidth="1"/>
    <col min="9483" max="9483" width="22.7109375" style="1" customWidth="1"/>
    <col min="9484" max="9484" width="13.85546875" style="1" customWidth="1"/>
    <col min="9485" max="9485" width="11" style="1" customWidth="1"/>
    <col min="9486" max="9486" width="11.28515625" style="1" customWidth="1"/>
    <col min="9487" max="9727" width="9.140625" style="1"/>
    <col min="9728" max="9728" width="4.7109375" style="1" customWidth="1"/>
    <col min="9729" max="9729" width="30.140625" style="1" customWidth="1"/>
    <col min="9730" max="9730" width="5.85546875" style="1" customWidth="1"/>
    <col min="9731" max="9731" width="6.85546875" style="1" customWidth="1"/>
    <col min="9732" max="9732" width="9.7109375" style="1" customWidth="1"/>
    <col min="9733" max="9734" width="9.85546875" style="1" customWidth="1"/>
    <col min="9735" max="9735" width="6" style="1" customWidth="1"/>
    <col min="9736" max="9736" width="13.140625" style="1" customWidth="1"/>
    <col min="9737" max="9737" width="15.42578125" style="1" customWidth="1"/>
    <col min="9738" max="9738" width="14.28515625" style="1" customWidth="1"/>
    <col min="9739" max="9739" width="22.7109375" style="1" customWidth="1"/>
    <col min="9740" max="9740" width="13.85546875" style="1" customWidth="1"/>
    <col min="9741" max="9741" width="11" style="1" customWidth="1"/>
    <col min="9742" max="9742" width="11.28515625" style="1" customWidth="1"/>
    <col min="9743" max="9983" width="9.140625" style="1"/>
    <col min="9984" max="9984" width="4.7109375" style="1" customWidth="1"/>
    <col min="9985" max="9985" width="30.140625" style="1" customWidth="1"/>
    <col min="9986" max="9986" width="5.85546875" style="1" customWidth="1"/>
    <col min="9987" max="9987" width="6.85546875" style="1" customWidth="1"/>
    <col min="9988" max="9988" width="9.7109375" style="1" customWidth="1"/>
    <col min="9989" max="9990" width="9.85546875" style="1" customWidth="1"/>
    <col min="9991" max="9991" width="6" style="1" customWidth="1"/>
    <col min="9992" max="9992" width="13.140625" style="1" customWidth="1"/>
    <col min="9993" max="9993" width="15.42578125" style="1" customWidth="1"/>
    <col min="9994" max="9994" width="14.28515625" style="1" customWidth="1"/>
    <col min="9995" max="9995" width="22.7109375" style="1" customWidth="1"/>
    <col min="9996" max="9996" width="13.85546875" style="1" customWidth="1"/>
    <col min="9997" max="9997" width="11" style="1" customWidth="1"/>
    <col min="9998" max="9998" width="11.28515625" style="1" customWidth="1"/>
    <col min="9999" max="10239" width="9.140625" style="1"/>
    <col min="10240" max="10240" width="4.7109375" style="1" customWidth="1"/>
    <col min="10241" max="10241" width="30.140625" style="1" customWidth="1"/>
    <col min="10242" max="10242" width="5.85546875" style="1" customWidth="1"/>
    <col min="10243" max="10243" width="6.85546875" style="1" customWidth="1"/>
    <col min="10244" max="10244" width="9.7109375" style="1" customWidth="1"/>
    <col min="10245" max="10246" width="9.85546875" style="1" customWidth="1"/>
    <col min="10247" max="10247" width="6" style="1" customWidth="1"/>
    <col min="10248" max="10248" width="13.140625" style="1" customWidth="1"/>
    <col min="10249" max="10249" width="15.42578125" style="1" customWidth="1"/>
    <col min="10250" max="10250" width="14.28515625" style="1" customWidth="1"/>
    <col min="10251" max="10251" width="22.7109375" style="1" customWidth="1"/>
    <col min="10252" max="10252" width="13.85546875" style="1" customWidth="1"/>
    <col min="10253" max="10253" width="11" style="1" customWidth="1"/>
    <col min="10254" max="10254" width="11.28515625" style="1" customWidth="1"/>
    <col min="10255" max="10495" width="9.140625" style="1"/>
    <col min="10496" max="10496" width="4.7109375" style="1" customWidth="1"/>
    <col min="10497" max="10497" width="30.140625" style="1" customWidth="1"/>
    <col min="10498" max="10498" width="5.85546875" style="1" customWidth="1"/>
    <col min="10499" max="10499" width="6.85546875" style="1" customWidth="1"/>
    <col min="10500" max="10500" width="9.7109375" style="1" customWidth="1"/>
    <col min="10501" max="10502" width="9.85546875" style="1" customWidth="1"/>
    <col min="10503" max="10503" width="6" style="1" customWidth="1"/>
    <col min="10504" max="10504" width="13.140625" style="1" customWidth="1"/>
    <col min="10505" max="10505" width="15.42578125" style="1" customWidth="1"/>
    <col min="10506" max="10506" width="14.28515625" style="1" customWidth="1"/>
    <col min="10507" max="10507" width="22.7109375" style="1" customWidth="1"/>
    <col min="10508" max="10508" width="13.85546875" style="1" customWidth="1"/>
    <col min="10509" max="10509" width="11" style="1" customWidth="1"/>
    <col min="10510" max="10510" width="11.28515625" style="1" customWidth="1"/>
    <col min="10511" max="10751" width="9.140625" style="1"/>
    <col min="10752" max="10752" width="4.7109375" style="1" customWidth="1"/>
    <col min="10753" max="10753" width="30.140625" style="1" customWidth="1"/>
    <col min="10754" max="10754" width="5.85546875" style="1" customWidth="1"/>
    <col min="10755" max="10755" width="6.85546875" style="1" customWidth="1"/>
    <col min="10756" max="10756" width="9.7109375" style="1" customWidth="1"/>
    <col min="10757" max="10758" width="9.85546875" style="1" customWidth="1"/>
    <col min="10759" max="10759" width="6" style="1" customWidth="1"/>
    <col min="10760" max="10760" width="13.140625" style="1" customWidth="1"/>
    <col min="10761" max="10761" width="15.42578125" style="1" customWidth="1"/>
    <col min="10762" max="10762" width="14.28515625" style="1" customWidth="1"/>
    <col min="10763" max="10763" width="22.7109375" style="1" customWidth="1"/>
    <col min="10764" max="10764" width="13.85546875" style="1" customWidth="1"/>
    <col min="10765" max="10765" width="11" style="1" customWidth="1"/>
    <col min="10766" max="10766" width="11.28515625" style="1" customWidth="1"/>
    <col min="10767" max="11007" width="9.140625" style="1"/>
    <col min="11008" max="11008" width="4.7109375" style="1" customWidth="1"/>
    <col min="11009" max="11009" width="30.140625" style="1" customWidth="1"/>
    <col min="11010" max="11010" width="5.85546875" style="1" customWidth="1"/>
    <col min="11011" max="11011" width="6.85546875" style="1" customWidth="1"/>
    <col min="11012" max="11012" width="9.7109375" style="1" customWidth="1"/>
    <col min="11013" max="11014" width="9.85546875" style="1" customWidth="1"/>
    <col min="11015" max="11015" width="6" style="1" customWidth="1"/>
    <col min="11016" max="11016" width="13.140625" style="1" customWidth="1"/>
    <col min="11017" max="11017" width="15.42578125" style="1" customWidth="1"/>
    <col min="11018" max="11018" width="14.28515625" style="1" customWidth="1"/>
    <col min="11019" max="11019" width="22.7109375" style="1" customWidth="1"/>
    <col min="11020" max="11020" width="13.85546875" style="1" customWidth="1"/>
    <col min="11021" max="11021" width="11" style="1" customWidth="1"/>
    <col min="11022" max="11022" width="11.28515625" style="1" customWidth="1"/>
    <col min="11023" max="11263" width="9.140625" style="1"/>
    <col min="11264" max="11264" width="4.7109375" style="1" customWidth="1"/>
    <col min="11265" max="11265" width="30.140625" style="1" customWidth="1"/>
    <col min="11266" max="11266" width="5.85546875" style="1" customWidth="1"/>
    <col min="11267" max="11267" width="6.85546875" style="1" customWidth="1"/>
    <col min="11268" max="11268" width="9.7109375" style="1" customWidth="1"/>
    <col min="11269" max="11270" width="9.85546875" style="1" customWidth="1"/>
    <col min="11271" max="11271" width="6" style="1" customWidth="1"/>
    <col min="11272" max="11272" width="13.140625" style="1" customWidth="1"/>
    <col min="11273" max="11273" width="15.42578125" style="1" customWidth="1"/>
    <col min="11274" max="11274" width="14.28515625" style="1" customWidth="1"/>
    <col min="11275" max="11275" width="22.7109375" style="1" customWidth="1"/>
    <col min="11276" max="11276" width="13.85546875" style="1" customWidth="1"/>
    <col min="11277" max="11277" width="11" style="1" customWidth="1"/>
    <col min="11278" max="11278" width="11.28515625" style="1" customWidth="1"/>
    <col min="11279" max="11519" width="9.140625" style="1"/>
    <col min="11520" max="11520" width="4.7109375" style="1" customWidth="1"/>
    <col min="11521" max="11521" width="30.140625" style="1" customWidth="1"/>
    <col min="11522" max="11522" width="5.85546875" style="1" customWidth="1"/>
    <col min="11523" max="11523" width="6.85546875" style="1" customWidth="1"/>
    <col min="11524" max="11524" width="9.7109375" style="1" customWidth="1"/>
    <col min="11525" max="11526" width="9.85546875" style="1" customWidth="1"/>
    <col min="11527" max="11527" width="6" style="1" customWidth="1"/>
    <col min="11528" max="11528" width="13.140625" style="1" customWidth="1"/>
    <col min="11529" max="11529" width="15.42578125" style="1" customWidth="1"/>
    <col min="11530" max="11530" width="14.28515625" style="1" customWidth="1"/>
    <col min="11531" max="11531" width="22.7109375" style="1" customWidth="1"/>
    <col min="11532" max="11532" width="13.85546875" style="1" customWidth="1"/>
    <col min="11533" max="11533" width="11" style="1" customWidth="1"/>
    <col min="11534" max="11534" width="11.28515625" style="1" customWidth="1"/>
    <col min="11535" max="11775" width="9.140625" style="1"/>
    <col min="11776" max="11776" width="4.7109375" style="1" customWidth="1"/>
    <col min="11777" max="11777" width="30.140625" style="1" customWidth="1"/>
    <col min="11778" max="11778" width="5.85546875" style="1" customWidth="1"/>
    <col min="11779" max="11779" width="6.85546875" style="1" customWidth="1"/>
    <col min="11780" max="11780" width="9.7109375" style="1" customWidth="1"/>
    <col min="11781" max="11782" width="9.85546875" style="1" customWidth="1"/>
    <col min="11783" max="11783" width="6" style="1" customWidth="1"/>
    <col min="11784" max="11784" width="13.140625" style="1" customWidth="1"/>
    <col min="11785" max="11785" width="15.42578125" style="1" customWidth="1"/>
    <col min="11786" max="11786" width="14.28515625" style="1" customWidth="1"/>
    <col min="11787" max="11787" width="22.7109375" style="1" customWidth="1"/>
    <col min="11788" max="11788" width="13.85546875" style="1" customWidth="1"/>
    <col min="11789" max="11789" width="11" style="1" customWidth="1"/>
    <col min="11790" max="11790" width="11.28515625" style="1" customWidth="1"/>
    <col min="11791" max="12031" width="9.140625" style="1"/>
    <col min="12032" max="12032" width="4.7109375" style="1" customWidth="1"/>
    <col min="12033" max="12033" width="30.140625" style="1" customWidth="1"/>
    <col min="12034" max="12034" width="5.85546875" style="1" customWidth="1"/>
    <col min="12035" max="12035" width="6.85546875" style="1" customWidth="1"/>
    <col min="12036" max="12036" width="9.7109375" style="1" customWidth="1"/>
    <col min="12037" max="12038" width="9.85546875" style="1" customWidth="1"/>
    <col min="12039" max="12039" width="6" style="1" customWidth="1"/>
    <col min="12040" max="12040" width="13.140625" style="1" customWidth="1"/>
    <col min="12041" max="12041" width="15.42578125" style="1" customWidth="1"/>
    <col min="12042" max="12042" width="14.28515625" style="1" customWidth="1"/>
    <col min="12043" max="12043" width="22.7109375" style="1" customWidth="1"/>
    <col min="12044" max="12044" width="13.85546875" style="1" customWidth="1"/>
    <col min="12045" max="12045" width="11" style="1" customWidth="1"/>
    <col min="12046" max="12046" width="11.28515625" style="1" customWidth="1"/>
    <col min="12047" max="12287" width="9.140625" style="1"/>
    <col min="12288" max="12288" width="4.7109375" style="1" customWidth="1"/>
    <col min="12289" max="12289" width="30.140625" style="1" customWidth="1"/>
    <col min="12290" max="12290" width="5.85546875" style="1" customWidth="1"/>
    <col min="12291" max="12291" width="6.85546875" style="1" customWidth="1"/>
    <col min="12292" max="12292" width="9.7109375" style="1" customWidth="1"/>
    <col min="12293" max="12294" width="9.85546875" style="1" customWidth="1"/>
    <col min="12295" max="12295" width="6" style="1" customWidth="1"/>
    <col min="12296" max="12296" width="13.140625" style="1" customWidth="1"/>
    <col min="12297" max="12297" width="15.42578125" style="1" customWidth="1"/>
    <col min="12298" max="12298" width="14.28515625" style="1" customWidth="1"/>
    <col min="12299" max="12299" width="22.7109375" style="1" customWidth="1"/>
    <col min="12300" max="12300" width="13.85546875" style="1" customWidth="1"/>
    <col min="12301" max="12301" width="11" style="1" customWidth="1"/>
    <col min="12302" max="12302" width="11.28515625" style="1" customWidth="1"/>
    <col min="12303" max="12543" width="9.140625" style="1"/>
    <col min="12544" max="12544" width="4.7109375" style="1" customWidth="1"/>
    <col min="12545" max="12545" width="30.140625" style="1" customWidth="1"/>
    <col min="12546" max="12546" width="5.85546875" style="1" customWidth="1"/>
    <col min="12547" max="12547" width="6.85546875" style="1" customWidth="1"/>
    <col min="12548" max="12548" width="9.7109375" style="1" customWidth="1"/>
    <col min="12549" max="12550" width="9.85546875" style="1" customWidth="1"/>
    <col min="12551" max="12551" width="6" style="1" customWidth="1"/>
    <col min="12552" max="12552" width="13.140625" style="1" customWidth="1"/>
    <col min="12553" max="12553" width="15.42578125" style="1" customWidth="1"/>
    <col min="12554" max="12554" width="14.28515625" style="1" customWidth="1"/>
    <col min="12555" max="12555" width="22.7109375" style="1" customWidth="1"/>
    <col min="12556" max="12556" width="13.85546875" style="1" customWidth="1"/>
    <col min="12557" max="12557" width="11" style="1" customWidth="1"/>
    <col min="12558" max="12558" width="11.28515625" style="1" customWidth="1"/>
    <col min="12559" max="12799" width="9.140625" style="1"/>
    <col min="12800" max="12800" width="4.7109375" style="1" customWidth="1"/>
    <col min="12801" max="12801" width="30.140625" style="1" customWidth="1"/>
    <col min="12802" max="12802" width="5.85546875" style="1" customWidth="1"/>
    <col min="12803" max="12803" width="6.85546875" style="1" customWidth="1"/>
    <col min="12804" max="12804" width="9.7109375" style="1" customWidth="1"/>
    <col min="12805" max="12806" width="9.85546875" style="1" customWidth="1"/>
    <col min="12807" max="12807" width="6" style="1" customWidth="1"/>
    <col min="12808" max="12808" width="13.140625" style="1" customWidth="1"/>
    <col min="12809" max="12809" width="15.42578125" style="1" customWidth="1"/>
    <col min="12810" max="12810" width="14.28515625" style="1" customWidth="1"/>
    <col min="12811" max="12811" width="22.7109375" style="1" customWidth="1"/>
    <col min="12812" max="12812" width="13.85546875" style="1" customWidth="1"/>
    <col min="12813" max="12813" width="11" style="1" customWidth="1"/>
    <col min="12814" max="12814" width="11.28515625" style="1" customWidth="1"/>
    <col min="12815" max="13055" width="9.140625" style="1"/>
    <col min="13056" max="13056" width="4.7109375" style="1" customWidth="1"/>
    <col min="13057" max="13057" width="30.140625" style="1" customWidth="1"/>
    <col min="13058" max="13058" width="5.85546875" style="1" customWidth="1"/>
    <col min="13059" max="13059" width="6.85546875" style="1" customWidth="1"/>
    <col min="13060" max="13060" width="9.7109375" style="1" customWidth="1"/>
    <col min="13061" max="13062" width="9.85546875" style="1" customWidth="1"/>
    <col min="13063" max="13063" width="6" style="1" customWidth="1"/>
    <col min="13064" max="13064" width="13.140625" style="1" customWidth="1"/>
    <col min="13065" max="13065" width="15.42578125" style="1" customWidth="1"/>
    <col min="13066" max="13066" width="14.28515625" style="1" customWidth="1"/>
    <col min="13067" max="13067" width="22.7109375" style="1" customWidth="1"/>
    <col min="13068" max="13068" width="13.85546875" style="1" customWidth="1"/>
    <col min="13069" max="13069" width="11" style="1" customWidth="1"/>
    <col min="13070" max="13070" width="11.28515625" style="1" customWidth="1"/>
    <col min="13071" max="13311" width="9.140625" style="1"/>
    <col min="13312" max="13312" width="4.7109375" style="1" customWidth="1"/>
    <col min="13313" max="13313" width="30.140625" style="1" customWidth="1"/>
    <col min="13314" max="13314" width="5.85546875" style="1" customWidth="1"/>
    <col min="13315" max="13315" width="6.85546875" style="1" customWidth="1"/>
    <col min="13316" max="13316" width="9.7109375" style="1" customWidth="1"/>
    <col min="13317" max="13318" width="9.85546875" style="1" customWidth="1"/>
    <col min="13319" max="13319" width="6" style="1" customWidth="1"/>
    <col min="13320" max="13320" width="13.140625" style="1" customWidth="1"/>
    <col min="13321" max="13321" width="15.42578125" style="1" customWidth="1"/>
    <col min="13322" max="13322" width="14.28515625" style="1" customWidth="1"/>
    <col min="13323" max="13323" width="22.7109375" style="1" customWidth="1"/>
    <col min="13324" max="13324" width="13.85546875" style="1" customWidth="1"/>
    <col min="13325" max="13325" width="11" style="1" customWidth="1"/>
    <col min="13326" max="13326" width="11.28515625" style="1" customWidth="1"/>
    <col min="13327" max="13567" width="9.140625" style="1"/>
    <col min="13568" max="13568" width="4.7109375" style="1" customWidth="1"/>
    <col min="13569" max="13569" width="30.140625" style="1" customWidth="1"/>
    <col min="13570" max="13570" width="5.85546875" style="1" customWidth="1"/>
    <col min="13571" max="13571" width="6.85546875" style="1" customWidth="1"/>
    <col min="13572" max="13572" width="9.7109375" style="1" customWidth="1"/>
    <col min="13573" max="13574" width="9.85546875" style="1" customWidth="1"/>
    <col min="13575" max="13575" width="6" style="1" customWidth="1"/>
    <col min="13576" max="13576" width="13.140625" style="1" customWidth="1"/>
    <col min="13577" max="13577" width="15.42578125" style="1" customWidth="1"/>
    <col min="13578" max="13578" width="14.28515625" style="1" customWidth="1"/>
    <col min="13579" max="13579" width="22.7109375" style="1" customWidth="1"/>
    <col min="13580" max="13580" width="13.85546875" style="1" customWidth="1"/>
    <col min="13581" max="13581" width="11" style="1" customWidth="1"/>
    <col min="13582" max="13582" width="11.28515625" style="1" customWidth="1"/>
    <col min="13583" max="13823" width="9.140625" style="1"/>
    <col min="13824" max="13824" width="4.7109375" style="1" customWidth="1"/>
    <col min="13825" max="13825" width="30.140625" style="1" customWidth="1"/>
    <col min="13826" max="13826" width="5.85546875" style="1" customWidth="1"/>
    <col min="13827" max="13827" width="6.85546875" style="1" customWidth="1"/>
    <col min="13828" max="13828" width="9.7109375" style="1" customWidth="1"/>
    <col min="13829" max="13830" width="9.85546875" style="1" customWidth="1"/>
    <col min="13831" max="13831" width="6" style="1" customWidth="1"/>
    <col min="13832" max="13832" width="13.140625" style="1" customWidth="1"/>
    <col min="13833" max="13833" width="15.42578125" style="1" customWidth="1"/>
    <col min="13834" max="13834" width="14.28515625" style="1" customWidth="1"/>
    <col min="13835" max="13835" width="22.7109375" style="1" customWidth="1"/>
    <col min="13836" max="13836" width="13.85546875" style="1" customWidth="1"/>
    <col min="13837" max="13837" width="11" style="1" customWidth="1"/>
    <col min="13838" max="13838" width="11.28515625" style="1" customWidth="1"/>
    <col min="13839" max="14079" width="9.140625" style="1"/>
    <col min="14080" max="14080" width="4.7109375" style="1" customWidth="1"/>
    <col min="14081" max="14081" width="30.140625" style="1" customWidth="1"/>
    <col min="14082" max="14082" width="5.85546875" style="1" customWidth="1"/>
    <col min="14083" max="14083" width="6.85546875" style="1" customWidth="1"/>
    <col min="14084" max="14084" width="9.7109375" style="1" customWidth="1"/>
    <col min="14085" max="14086" width="9.85546875" style="1" customWidth="1"/>
    <col min="14087" max="14087" width="6" style="1" customWidth="1"/>
    <col min="14088" max="14088" width="13.140625" style="1" customWidth="1"/>
    <col min="14089" max="14089" width="15.42578125" style="1" customWidth="1"/>
    <col min="14090" max="14090" width="14.28515625" style="1" customWidth="1"/>
    <col min="14091" max="14091" width="22.7109375" style="1" customWidth="1"/>
    <col min="14092" max="14092" width="13.85546875" style="1" customWidth="1"/>
    <col min="14093" max="14093" width="11" style="1" customWidth="1"/>
    <col min="14094" max="14094" width="11.28515625" style="1" customWidth="1"/>
    <col min="14095" max="14335" width="9.140625" style="1"/>
    <col min="14336" max="14336" width="4.7109375" style="1" customWidth="1"/>
    <col min="14337" max="14337" width="30.140625" style="1" customWidth="1"/>
    <col min="14338" max="14338" width="5.85546875" style="1" customWidth="1"/>
    <col min="14339" max="14339" width="6.85546875" style="1" customWidth="1"/>
    <col min="14340" max="14340" width="9.7109375" style="1" customWidth="1"/>
    <col min="14341" max="14342" width="9.85546875" style="1" customWidth="1"/>
    <col min="14343" max="14343" width="6" style="1" customWidth="1"/>
    <col min="14344" max="14344" width="13.140625" style="1" customWidth="1"/>
    <col min="14345" max="14345" width="15.42578125" style="1" customWidth="1"/>
    <col min="14346" max="14346" width="14.28515625" style="1" customWidth="1"/>
    <col min="14347" max="14347" width="22.7109375" style="1" customWidth="1"/>
    <col min="14348" max="14348" width="13.85546875" style="1" customWidth="1"/>
    <col min="14349" max="14349" width="11" style="1" customWidth="1"/>
    <col min="14350" max="14350" width="11.28515625" style="1" customWidth="1"/>
    <col min="14351" max="14591" width="9.140625" style="1"/>
    <col min="14592" max="14592" width="4.7109375" style="1" customWidth="1"/>
    <col min="14593" max="14593" width="30.140625" style="1" customWidth="1"/>
    <col min="14594" max="14594" width="5.85546875" style="1" customWidth="1"/>
    <col min="14595" max="14595" width="6.85546875" style="1" customWidth="1"/>
    <col min="14596" max="14596" width="9.7109375" style="1" customWidth="1"/>
    <col min="14597" max="14598" width="9.85546875" style="1" customWidth="1"/>
    <col min="14599" max="14599" width="6" style="1" customWidth="1"/>
    <col min="14600" max="14600" width="13.140625" style="1" customWidth="1"/>
    <col min="14601" max="14601" width="15.42578125" style="1" customWidth="1"/>
    <col min="14602" max="14602" width="14.28515625" style="1" customWidth="1"/>
    <col min="14603" max="14603" width="22.7109375" style="1" customWidth="1"/>
    <col min="14604" max="14604" width="13.85546875" style="1" customWidth="1"/>
    <col min="14605" max="14605" width="11" style="1" customWidth="1"/>
    <col min="14606" max="14606" width="11.28515625" style="1" customWidth="1"/>
    <col min="14607" max="14847" width="9.140625" style="1"/>
    <col min="14848" max="14848" width="4.7109375" style="1" customWidth="1"/>
    <col min="14849" max="14849" width="30.140625" style="1" customWidth="1"/>
    <col min="14850" max="14850" width="5.85546875" style="1" customWidth="1"/>
    <col min="14851" max="14851" width="6.85546875" style="1" customWidth="1"/>
    <col min="14852" max="14852" width="9.7109375" style="1" customWidth="1"/>
    <col min="14853" max="14854" width="9.85546875" style="1" customWidth="1"/>
    <col min="14855" max="14855" width="6" style="1" customWidth="1"/>
    <col min="14856" max="14856" width="13.140625" style="1" customWidth="1"/>
    <col min="14857" max="14857" width="15.42578125" style="1" customWidth="1"/>
    <col min="14858" max="14858" width="14.28515625" style="1" customWidth="1"/>
    <col min="14859" max="14859" width="22.7109375" style="1" customWidth="1"/>
    <col min="14860" max="14860" width="13.85546875" style="1" customWidth="1"/>
    <col min="14861" max="14861" width="11" style="1" customWidth="1"/>
    <col min="14862" max="14862" width="11.28515625" style="1" customWidth="1"/>
    <col min="14863" max="15103" width="9.140625" style="1"/>
    <col min="15104" max="15104" width="4.7109375" style="1" customWidth="1"/>
    <col min="15105" max="15105" width="30.140625" style="1" customWidth="1"/>
    <col min="15106" max="15106" width="5.85546875" style="1" customWidth="1"/>
    <col min="15107" max="15107" width="6.85546875" style="1" customWidth="1"/>
    <col min="15108" max="15108" width="9.7109375" style="1" customWidth="1"/>
    <col min="15109" max="15110" width="9.85546875" style="1" customWidth="1"/>
    <col min="15111" max="15111" width="6" style="1" customWidth="1"/>
    <col min="15112" max="15112" width="13.140625" style="1" customWidth="1"/>
    <col min="15113" max="15113" width="15.42578125" style="1" customWidth="1"/>
    <col min="15114" max="15114" width="14.28515625" style="1" customWidth="1"/>
    <col min="15115" max="15115" width="22.7109375" style="1" customWidth="1"/>
    <col min="15116" max="15116" width="13.85546875" style="1" customWidth="1"/>
    <col min="15117" max="15117" width="11" style="1" customWidth="1"/>
    <col min="15118" max="15118" width="11.28515625" style="1" customWidth="1"/>
    <col min="15119" max="15359" width="9.140625" style="1"/>
    <col min="15360" max="15360" width="4.7109375" style="1" customWidth="1"/>
    <col min="15361" max="15361" width="30.140625" style="1" customWidth="1"/>
    <col min="15362" max="15362" width="5.85546875" style="1" customWidth="1"/>
    <col min="15363" max="15363" width="6.85546875" style="1" customWidth="1"/>
    <col min="15364" max="15364" width="9.7109375" style="1" customWidth="1"/>
    <col min="15365" max="15366" width="9.85546875" style="1" customWidth="1"/>
    <col min="15367" max="15367" width="6" style="1" customWidth="1"/>
    <col min="15368" max="15368" width="13.140625" style="1" customWidth="1"/>
    <col min="15369" max="15369" width="15.42578125" style="1" customWidth="1"/>
    <col min="15370" max="15370" width="14.28515625" style="1" customWidth="1"/>
    <col min="15371" max="15371" width="22.7109375" style="1" customWidth="1"/>
    <col min="15372" max="15372" width="13.85546875" style="1" customWidth="1"/>
    <col min="15373" max="15373" width="11" style="1" customWidth="1"/>
    <col min="15374" max="15374" width="11.28515625" style="1" customWidth="1"/>
    <col min="15375" max="15615" width="9.140625" style="1"/>
    <col min="15616" max="15616" width="4.7109375" style="1" customWidth="1"/>
    <col min="15617" max="15617" width="30.140625" style="1" customWidth="1"/>
    <col min="15618" max="15618" width="5.85546875" style="1" customWidth="1"/>
    <col min="15619" max="15619" width="6.85546875" style="1" customWidth="1"/>
    <col min="15620" max="15620" width="9.7109375" style="1" customWidth="1"/>
    <col min="15621" max="15622" width="9.85546875" style="1" customWidth="1"/>
    <col min="15623" max="15623" width="6" style="1" customWidth="1"/>
    <col min="15624" max="15624" width="13.140625" style="1" customWidth="1"/>
    <col min="15625" max="15625" width="15.42578125" style="1" customWidth="1"/>
    <col min="15626" max="15626" width="14.28515625" style="1" customWidth="1"/>
    <col min="15627" max="15627" width="22.7109375" style="1" customWidth="1"/>
    <col min="15628" max="15628" width="13.85546875" style="1" customWidth="1"/>
    <col min="15629" max="15629" width="11" style="1" customWidth="1"/>
    <col min="15630" max="15630" width="11.28515625" style="1" customWidth="1"/>
    <col min="15631" max="15871" width="9.140625" style="1"/>
    <col min="15872" max="15872" width="4.7109375" style="1" customWidth="1"/>
    <col min="15873" max="15873" width="30.140625" style="1" customWidth="1"/>
    <col min="15874" max="15874" width="5.85546875" style="1" customWidth="1"/>
    <col min="15875" max="15875" width="6.85546875" style="1" customWidth="1"/>
    <col min="15876" max="15876" width="9.7109375" style="1" customWidth="1"/>
    <col min="15877" max="15878" width="9.85546875" style="1" customWidth="1"/>
    <col min="15879" max="15879" width="6" style="1" customWidth="1"/>
    <col min="15880" max="15880" width="13.140625" style="1" customWidth="1"/>
    <col min="15881" max="15881" width="15.42578125" style="1" customWidth="1"/>
    <col min="15882" max="15882" width="14.28515625" style="1" customWidth="1"/>
    <col min="15883" max="15883" width="22.7109375" style="1" customWidth="1"/>
    <col min="15884" max="15884" width="13.85546875" style="1" customWidth="1"/>
    <col min="15885" max="15885" width="11" style="1" customWidth="1"/>
    <col min="15886" max="15886" width="11.28515625" style="1" customWidth="1"/>
    <col min="15887" max="16127" width="9.140625" style="1"/>
    <col min="16128" max="16128" width="4.7109375" style="1" customWidth="1"/>
    <col min="16129" max="16129" width="30.140625" style="1" customWidth="1"/>
    <col min="16130" max="16130" width="5.85546875" style="1" customWidth="1"/>
    <col min="16131" max="16131" width="6.85546875" style="1" customWidth="1"/>
    <col min="16132" max="16132" width="9.7109375" style="1" customWidth="1"/>
    <col min="16133" max="16134" width="9.85546875" style="1" customWidth="1"/>
    <col min="16135" max="16135" width="6" style="1" customWidth="1"/>
    <col min="16136" max="16136" width="13.140625" style="1" customWidth="1"/>
    <col min="16137" max="16137" width="15.42578125" style="1" customWidth="1"/>
    <col min="16138" max="16138" width="14.28515625" style="1" customWidth="1"/>
    <col min="16139" max="16139" width="22.7109375" style="1" customWidth="1"/>
    <col min="16140" max="16140" width="13.85546875" style="1" customWidth="1"/>
    <col min="16141" max="16141" width="11" style="1" customWidth="1"/>
    <col min="16142" max="16142" width="11.28515625" style="1" customWidth="1"/>
    <col min="16143" max="16384" width="9.140625" style="1"/>
  </cols>
  <sheetData>
    <row r="1" spans="1:162" ht="15.75" hidden="1" x14ac:dyDescent="0.25">
      <c r="J1" s="2" t="s">
        <v>1</v>
      </c>
    </row>
    <row r="2" spans="1:162" ht="15.75" customHeight="1" x14ac:dyDescent="0.25">
      <c r="J2" s="2"/>
      <c r="K2" s="47" t="s">
        <v>21</v>
      </c>
      <c r="L2" s="48"/>
      <c r="M2" s="48"/>
      <c r="N2" s="48"/>
      <c r="O2" s="48"/>
    </row>
    <row r="3" spans="1:162" ht="15.75" x14ac:dyDescent="0.25">
      <c r="J3" s="2"/>
      <c r="M3" s="67"/>
      <c r="N3" s="67"/>
      <c r="O3" s="67"/>
    </row>
    <row r="4" spans="1:162" ht="31.5" customHeight="1" x14ac:dyDescent="0.2">
      <c r="A4" s="69" t="s">
        <v>36</v>
      </c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</row>
    <row r="5" spans="1:162" ht="4.5" customHeight="1" x14ac:dyDescent="0.2">
      <c r="A5" s="27"/>
      <c r="B5" s="75"/>
      <c r="C5" s="75"/>
      <c r="D5" s="75"/>
      <c r="E5" s="75"/>
      <c r="F5" s="75"/>
      <c r="G5" s="75"/>
      <c r="H5" s="75"/>
      <c r="I5" s="75"/>
      <c r="J5" s="75"/>
      <c r="K5" s="75"/>
      <c r="L5" s="75"/>
      <c r="M5" s="75"/>
      <c r="N5" s="75"/>
      <c r="O5" s="75"/>
    </row>
    <row r="6" spans="1:162" ht="22.5" customHeight="1" x14ac:dyDescent="0.2">
      <c r="A6" s="27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</row>
    <row r="7" spans="1:162" ht="53.25" customHeight="1" x14ac:dyDescent="0.2">
      <c r="A7" s="27"/>
      <c r="B7" s="27"/>
      <c r="C7" s="53" t="s">
        <v>27</v>
      </c>
      <c r="D7" s="54"/>
      <c r="E7" s="54"/>
      <c r="F7" s="54"/>
      <c r="G7" s="54"/>
      <c r="H7" s="54"/>
      <c r="I7" s="54"/>
      <c r="J7" s="54"/>
      <c r="K7" s="54"/>
      <c r="L7" s="54"/>
      <c r="M7" s="54"/>
      <c r="N7" s="54"/>
      <c r="O7" s="54"/>
    </row>
    <row r="8" spans="1:162" ht="44.25" customHeight="1" x14ac:dyDescent="0.2">
      <c r="A8" s="53" t="s">
        <v>22</v>
      </c>
      <c r="B8" s="53"/>
      <c r="C8" s="49" t="s">
        <v>24</v>
      </c>
      <c r="D8" s="50"/>
      <c r="E8" s="50"/>
      <c r="F8" s="50"/>
      <c r="G8" s="50"/>
      <c r="H8" s="50"/>
      <c r="I8" s="50"/>
      <c r="J8" s="50"/>
      <c r="K8" s="50"/>
      <c r="L8" s="50"/>
      <c r="M8" s="50"/>
      <c r="N8" s="50"/>
      <c r="O8" s="50"/>
    </row>
    <row r="9" spans="1:162" ht="60.75" customHeight="1" x14ac:dyDescent="0.2">
      <c r="A9" s="51" t="s">
        <v>17</v>
      </c>
      <c r="B9" s="56"/>
      <c r="C9" s="57" t="s">
        <v>26</v>
      </c>
      <c r="D9" s="58"/>
      <c r="E9" s="58"/>
      <c r="F9" s="58"/>
      <c r="G9" s="58"/>
      <c r="H9" s="58"/>
      <c r="I9" s="58"/>
      <c r="J9" s="58"/>
      <c r="K9" s="58"/>
      <c r="L9" s="58"/>
      <c r="M9" s="58"/>
      <c r="N9" s="58"/>
      <c r="O9" s="59"/>
    </row>
    <row r="10" spans="1:162" ht="33" customHeight="1" x14ac:dyDescent="0.2">
      <c r="A10" s="51" t="s">
        <v>23</v>
      </c>
      <c r="B10" s="52"/>
      <c r="C10" s="57" t="s">
        <v>25</v>
      </c>
      <c r="D10" s="58"/>
      <c r="E10" s="58"/>
      <c r="F10" s="58"/>
      <c r="G10" s="58"/>
      <c r="H10" s="58"/>
      <c r="I10" s="58"/>
      <c r="J10" s="58"/>
      <c r="K10" s="58"/>
      <c r="L10" s="58"/>
      <c r="M10" s="58"/>
      <c r="N10" s="58"/>
      <c r="O10" s="59"/>
    </row>
    <row r="11" spans="1:162" ht="21.75" customHeight="1" x14ac:dyDescent="0.2">
      <c r="C11" s="64" t="s">
        <v>28</v>
      </c>
      <c r="D11" s="65"/>
      <c r="E11" s="65"/>
      <c r="F11" s="65"/>
      <c r="G11" s="65"/>
      <c r="H11" s="65"/>
      <c r="I11" s="65"/>
      <c r="J11" s="65"/>
      <c r="K11" s="65"/>
      <c r="L11" s="65"/>
      <c r="M11" s="65"/>
      <c r="N11" s="65"/>
      <c r="O11" s="66"/>
    </row>
    <row r="12" spans="1:162" ht="27" customHeight="1" x14ac:dyDescent="0.2">
      <c r="A12" s="51" t="s">
        <v>18</v>
      </c>
      <c r="B12" s="56"/>
      <c r="C12" s="76"/>
      <c r="D12" s="76"/>
      <c r="E12" s="76"/>
      <c r="F12" s="76"/>
      <c r="G12" s="76"/>
      <c r="H12" s="76"/>
      <c r="I12" s="76"/>
      <c r="J12" s="76"/>
      <c r="K12" s="76"/>
      <c r="L12" s="76"/>
      <c r="M12" s="76"/>
      <c r="N12" s="76"/>
      <c r="O12" s="76"/>
    </row>
    <row r="13" spans="1:162" x14ac:dyDescent="0.2">
      <c r="A13" s="70" t="s">
        <v>2</v>
      </c>
      <c r="B13" s="70" t="s">
        <v>20</v>
      </c>
      <c r="C13" s="72" t="s">
        <v>3</v>
      </c>
      <c r="D13" s="72" t="s">
        <v>0</v>
      </c>
      <c r="E13" s="74" t="s">
        <v>4</v>
      </c>
      <c r="F13" s="74"/>
      <c r="G13" s="74"/>
      <c r="H13" s="74"/>
      <c r="I13" s="62" t="s">
        <v>5</v>
      </c>
      <c r="J13" s="62"/>
      <c r="K13" s="62"/>
      <c r="L13" s="63" t="s">
        <v>6</v>
      </c>
      <c r="M13" s="63"/>
      <c r="N13" s="63"/>
      <c r="O13" s="63"/>
    </row>
    <row r="14" spans="1:162" ht="135" customHeight="1" x14ac:dyDescent="0.2">
      <c r="A14" s="71"/>
      <c r="B14" s="71"/>
      <c r="C14" s="73"/>
      <c r="D14" s="73"/>
      <c r="E14" s="36" t="s">
        <v>29</v>
      </c>
      <c r="F14" s="36" t="s">
        <v>30</v>
      </c>
      <c r="G14" s="36" t="s">
        <v>31</v>
      </c>
      <c r="H14" s="21" t="s">
        <v>7</v>
      </c>
      <c r="I14" s="21" t="s">
        <v>8</v>
      </c>
      <c r="J14" s="22" t="s">
        <v>9</v>
      </c>
      <c r="K14" s="22" t="s">
        <v>10</v>
      </c>
      <c r="L14" s="22" t="s">
        <v>11</v>
      </c>
      <c r="M14" s="21" t="s">
        <v>12</v>
      </c>
      <c r="N14" s="21" t="s">
        <v>13</v>
      </c>
      <c r="O14" s="21" t="s">
        <v>14</v>
      </c>
    </row>
    <row r="15" spans="1:162" s="23" customFormat="1" ht="45" x14ac:dyDescent="0.2">
      <c r="A15" s="24">
        <v>1</v>
      </c>
      <c r="B15" s="85" t="s">
        <v>37</v>
      </c>
      <c r="C15" s="38" t="s">
        <v>33</v>
      </c>
      <c r="D15" s="39">
        <v>20</v>
      </c>
      <c r="E15" s="25">
        <v>628</v>
      </c>
      <c r="F15" s="26">
        <v>546</v>
      </c>
      <c r="G15" s="25">
        <v>455</v>
      </c>
      <c r="H15" s="20">
        <v>3</v>
      </c>
      <c r="I15" s="40">
        <f>AVERAGE(E15:G15)</f>
        <v>543</v>
      </c>
      <c r="J15" s="41">
        <f>STDEV(E15:G15)</f>
        <v>86.539008545279742</v>
      </c>
      <c r="K15" s="42">
        <f t="shared" ref="K15" si="0">J15/I15</f>
        <v>0.15937202310364593</v>
      </c>
      <c r="L15" s="43">
        <f>((D15/H15)*(SUM(E15:G15)))</f>
        <v>10860</v>
      </c>
      <c r="M15" s="44">
        <f>L15/D15</f>
        <v>543</v>
      </c>
      <c r="N15" s="19">
        <f>ROUND(M15,2)</f>
        <v>543</v>
      </c>
      <c r="O15" s="19">
        <f>N15*D15</f>
        <v>10860</v>
      </c>
      <c r="P15" s="30"/>
      <c r="Q15" s="30"/>
      <c r="R15" s="30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30"/>
      <c r="AE15" s="30"/>
      <c r="AF15" s="30"/>
      <c r="AG15" s="30"/>
      <c r="AH15" s="30"/>
      <c r="AI15" s="30"/>
      <c r="AJ15" s="30"/>
      <c r="AK15" s="30"/>
      <c r="AL15" s="30"/>
      <c r="AM15" s="30"/>
      <c r="AN15" s="30"/>
      <c r="AO15" s="30"/>
      <c r="AP15" s="30"/>
      <c r="AQ15" s="30"/>
      <c r="AR15" s="30"/>
      <c r="AS15" s="30"/>
      <c r="AT15" s="30"/>
      <c r="AU15" s="30"/>
      <c r="AV15" s="30"/>
      <c r="AW15" s="30"/>
      <c r="AX15" s="30"/>
      <c r="AY15" s="30"/>
      <c r="AZ15" s="30"/>
      <c r="BA15" s="30"/>
      <c r="BB15" s="30"/>
      <c r="BC15" s="30"/>
      <c r="BD15" s="30"/>
      <c r="BE15" s="30"/>
      <c r="BF15" s="30"/>
      <c r="BG15" s="30"/>
      <c r="BH15" s="30"/>
      <c r="BI15" s="30"/>
      <c r="BJ15" s="30"/>
      <c r="BK15" s="30"/>
      <c r="BL15" s="30"/>
      <c r="BM15" s="30"/>
      <c r="BN15" s="30"/>
      <c r="BO15" s="30"/>
      <c r="BP15" s="30"/>
      <c r="BQ15" s="30"/>
      <c r="BR15" s="30"/>
      <c r="BS15" s="30"/>
      <c r="BT15" s="30"/>
      <c r="BU15" s="30"/>
      <c r="BV15" s="30"/>
      <c r="BW15" s="30"/>
      <c r="BX15" s="30"/>
      <c r="BY15" s="30"/>
      <c r="BZ15" s="30"/>
      <c r="CA15" s="30"/>
      <c r="CB15" s="30"/>
      <c r="CC15" s="30"/>
      <c r="CD15" s="30"/>
      <c r="CE15" s="30"/>
      <c r="CF15" s="30"/>
      <c r="CG15" s="30"/>
      <c r="CH15" s="30"/>
      <c r="CI15" s="30"/>
      <c r="CJ15" s="30"/>
      <c r="CK15" s="30"/>
      <c r="CL15" s="30"/>
      <c r="CM15" s="30"/>
      <c r="CN15" s="30"/>
      <c r="CO15" s="30"/>
      <c r="CP15" s="30"/>
      <c r="CQ15" s="30"/>
      <c r="CR15" s="30"/>
      <c r="CS15" s="30"/>
      <c r="CT15" s="30"/>
      <c r="CU15" s="30"/>
      <c r="CV15" s="30"/>
      <c r="CW15" s="30"/>
      <c r="CX15" s="30"/>
      <c r="CY15" s="30"/>
      <c r="CZ15" s="30"/>
      <c r="DA15" s="30"/>
      <c r="DB15" s="30"/>
      <c r="DC15" s="30"/>
      <c r="DD15" s="30"/>
      <c r="DE15" s="30"/>
      <c r="DF15" s="30"/>
      <c r="DG15" s="30"/>
      <c r="DH15" s="30"/>
      <c r="DI15" s="30"/>
      <c r="DJ15" s="30"/>
      <c r="DK15" s="30"/>
      <c r="DL15" s="30"/>
      <c r="DM15" s="30"/>
      <c r="DN15" s="30"/>
      <c r="DO15" s="30"/>
      <c r="DP15" s="30"/>
      <c r="DQ15" s="30"/>
      <c r="DR15" s="30"/>
      <c r="DS15" s="30"/>
      <c r="DT15" s="30"/>
      <c r="DU15" s="30"/>
      <c r="DV15" s="30"/>
      <c r="DW15" s="30"/>
      <c r="DX15" s="30"/>
      <c r="DY15" s="30"/>
      <c r="DZ15" s="30"/>
      <c r="EA15" s="30"/>
      <c r="EB15" s="30"/>
      <c r="EC15" s="30"/>
      <c r="ED15" s="30"/>
      <c r="EE15" s="30"/>
      <c r="EF15" s="30"/>
      <c r="EG15" s="30"/>
      <c r="EH15" s="30"/>
      <c r="EI15" s="30"/>
      <c r="EJ15" s="30"/>
      <c r="EK15" s="30"/>
      <c r="EL15" s="30"/>
      <c r="EM15" s="30"/>
      <c r="EN15" s="30"/>
      <c r="EO15" s="30"/>
      <c r="EP15" s="30"/>
      <c r="EQ15" s="30"/>
      <c r="ER15" s="30"/>
      <c r="ES15" s="30"/>
      <c r="ET15" s="30"/>
      <c r="EU15" s="30"/>
      <c r="EV15" s="30"/>
      <c r="EW15" s="30"/>
      <c r="EX15" s="30"/>
      <c r="EY15" s="30"/>
      <c r="EZ15" s="30"/>
      <c r="FA15" s="30"/>
      <c r="FB15" s="30"/>
      <c r="FC15" s="30"/>
      <c r="FD15" s="30"/>
      <c r="FE15" s="30"/>
      <c r="FF15" s="28"/>
    </row>
    <row r="16" spans="1:162" s="30" customFormat="1" ht="45" x14ac:dyDescent="0.2">
      <c r="A16" s="80">
        <v>2</v>
      </c>
      <c r="B16" s="86" t="s">
        <v>38</v>
      </c>
      <c r="C16" s="81" t="s">
        <v>33</v>
      </c>
      <c r="D16" s="82">
        <v>3</v>
      </c>
      <c r="E16" s="83">
        <v>2026</v>
      </c>
      <c r="F16" s="84">
        <v>1762</v>
      </c>
      <c r="G16" s="83">
        <v>1468</v>
      </c>
      <c r="H16" s="20">
        <v>3</v>
      </c>
      <c r="I16" s="40">
        <f t="shared" ref="I16:I33" si="1">AVERAGE(E16:G16)</f>
        <v>1752</v>
      </c>
      <c r="J16" s="41">
        <f t="shared" ref="J16:J33" si="2">STDEV(E16:G16)</f>
        <v>279.13437624198133</v>
      </c>
      <c r="K16" s="42">
        <f t="shared" ref="K16:K33" si="3">J16/I16</f>
        <v>0.15932327411071995</v>
      </c>
      <c r="L16" s="43">
        <f t="shared" ref="L16:L33" si="4">((D16/H16)*(SUM(E16:G16)))</f>
        <v>5256</v>
      </c>
      <c r="M16" s="44">
        <f t="shared" ref="M16:M33" si="5">L16/D16</f>
        <v>1752</v>
      </c>
      <c r="N16" s="19">
        <f t="shared" ref="N16:N33" si="6">ROUND(M16,2)</f>
        <v>1752</v>
      </c>
      <c r="O16" s="19">
        <f t="shared" ref="O16:O33" si="7">N16*D16</f>
        <v>5256</v>
      </c>
    </row>
    <row r="17" spans="1:15" s="30" customFormat="1" ht="45" x14ac:dyDescent="0.2">
      <c r="A17" s="80">
        <v>3</v>
      </c>
      <c r="B17" s="86" t="s">
        <v>39</v>
      </c>
      <c r="C17" s="81" t="s">
        <v>33</v>
      </c>
      <c r="D17" s="82">
        <v>3</v>
      </c>
      <c r="E17" s="83">
        <v>2148</v>
      </c>
      <c r="F17" s="84">
        <v>1868</v>
      </c>
      <c r="G17" s="83">
        <v>1556</v>
      </c>
      <c r="H17" s="20">
        <v>3</v>
      </c>
      <c r="I17" s="40">
        <f t="shared" si="1"/>
        <v>1857.3333333333333</v>
      </c>
      <c r="J17" s="41">
        <f t="shared" si="2"/>
        <v>296.14410906403833</v>
      </c>
      <c r="K17" s="42">
        <f t="shared" si="3"/>
        <v>0.15944585915149229</v>
      </c>
      <c r="L17" s="43">
        <f t="shared" si="4"/>
        <v>5572</v>
      </c>
      <c r="M17" s="44">
        <f t="shared" si="5"/>
        <v>1857.3333333333333</v>
      </c>
      <c r="N17" s="19">
        <f t="shared" si="6"/>
        <v>1857.33</v>
      </c>
      <c r="O17" s="19">
        <f t="shared" si="7"/>
        <v>5571.99</v>
      </c>
    </row>
    <row r="18" spans="1:15" s="30" customFormat="1" ht="42.75" customHeight="1" x14ac:dyDescent="0.2">
      <c r="A18" s="80">
        <v>4</v>
      </c>
      <c r="B18" s="86" t="s">
        <v>40</v>
      </c>
      <c r="C18" s="81" t="s">
        <v>33</v>
      </c>
      <c r="D18" s="82">
        <v>3</v>
      </c>
      <c r="E18" s="83">
        <v>6914</v>
      </c>
      <c r="F18" s="84">
        <v>6013</v>
      </c>
      <c r="G18" s="83">
        <v>5011</v>
      </c>
      <c r="H18" s="20">
        <v>3</v>
      </c>
      <c r="I18" s="40">
        <f t="shared" si="1"/>
        <v>5979.333333333333</v>
      </c>
      <c r="J18" s="41">
        <f t="shared" si="2"/>
        <v>951.94660214391013</v>
      </c>
      <c r="K18" s="42">
        <f t="shared" si="3"/>
        <v>0.15920614374131623</v>
      </c>
      <c r="L18" s="43">
        <f t="shared" si="4"/>
        <v>17938</v>
      </c>
      <c r="M18" s="44">
        <f t="shared" si="5"/>
        <v>5979.333333333333</v>
      </c>
      <c r="N18" s="19">
        <f t="shared" si="6"/>
        <v>5979.33</v>
      </c>
      <c r="O18" s="19">
        <f t="shared" si="7"/>
        <v>17937.989999999998</v>
      </c>
    </row>
    <row r="19" spans="1:15" s="30" customFormat="1" ht="42.75" customHeight="1" x14ac:dyDescent="0.2">
      <c r="A19" s="80">
        <v>5</v>
      </c>
      <c r="B19" s="86" t="s">
        <v>41</v>
      </c>
      <c r="C19" s="81" t="s">
        <v>42</v>
      </c>
      <c r="D19" s="82">
        <v>17</v>
      </c>
      <c r="E19" s="83">
        <v>2588</v>
      </c>
      <c r="F19" s="84">
        <v>2251</v>
      </c>
      <c r="G19" s="83">
        <v>1875.92</v>
      </c>
      <c r="H19" s="20">
        <v>3</v>
      </c>
      <c r="I19" s="40">
        <f t="shared" si="1"/>
        <v>2238.3066666666668</v>
      </c>
      <c r="J19" s="41">
        <f t="shared" si="2"/>
        <v>356.20966035936397</v>
      </c>
      <c r="K19" s="42">
        <f t="shared" si="3"/>
        <v>0.15914247393536957</v>
      </c>
      <c r="L19" s="43">
        <f t="shared" si="4"/>
        <v>38051.213333333333</v>
      </c>
      <c r="M19" s="44">
        <f t="shared" si="5"/>
        <v>2238.3066666666668</v>
      </c>
      <c r="N19" s="19">
        <f t="shared" si="6"/>
        <v>2238.31</v>
      </c>
      <c r="O19" s="19">
        <f t="shared" si="7"/>
        <v>38051.269999999997</v>
      </c>
    </row>
    <row r="20" spans="1:15" s="30" customFormat="1" ht="42.75" customHeight="1" x14ac:dyDescent="0.2">
      <c r="A20" s="80">
        <v>6</v>
      </c>
      <c r="B20" s="86" t="s">
        <v>43</v>
      </c>
      <c r="C20" s="81" t="s">
        <v>44</v>
      </c>
      <c r="D20" s="82">
        <v>9</v>
      </c>
      <c r="E20" s="83">
        <v>1207</v>
      </c>
      <c r="F20" s="84">
        <v>1050</v>
      </c>
      <c r="G20" s="83">
        <v>875</v>
      </c>
      <c r="H20" s="20">
        <v>3</v>
      </c>
      <c r="I20" s="40">
        <f t="shared" si="1"/>
        <v>1044</v>
      </c>
      <c r="J20" s="41">
        <f t="shared" si="2"/>
        <v>166.08130538986018</v>
      </c>
      <c r="K20" s="42">
        <f t="shared" si="3"/>
        <v>0.15908171014354422</v>
      </c>
      <c r="L20" s="43">
        <f t="shared" si="4"/>
        <v>9396</v>
      </c>
      <c r="M20" s="44">
        <f t="shared" si="5"/>
        <v>1044</v>
      </c>
      <c r="N20" s="19">
        <f t="shared" si="6"/>
        <v>1044</v>
      </c>
      <c r="O20" s="19">
        <f t="shared" si="7"/>
        <v>9396</v>
      </c>
    </row>
    <row r="21" spans="1:15" s="30" customFormat="1" ht="42.75" customHeight="1" x14ac:dyDescent="0.2">
      <c r="A21" s="80">
        <v>7</v>
      </c>
      <c r="B21" s="86" t="s">
        <v>45</v>
      </c>
      <c r="C21" s="81" t="s">
        <v>44</v>
      </c>
      <c r="D21" s="82">
        <v>30</v>
      </c>
      <c r="E21" s="83">
        <v>1276</v>
      </c>
      <c r="F21" s="84">
        <v>1110</v>
      </c>
      <c r="G21" s="83">
        <v>875</v>
      </c>
      <c r="H21" s="20">
        <v>3</v>
      </c>
      <c r="I21" s="40">
        <f t="shared" si="1"/>
        <v>1087</v>
      </c>
      <c r="J21" s="41">
        <f t="shared" si="2"/>
        <v>201.48697228356974</v>
      </c>
      <c r="K21" s="42">
        <f t="shared" si="3"/>
        <v>0.1853606000768811</v>
      </c>
      <c r="L21" s="43">
        <f t="shared" si="4"/>
        <v>32610</v>
      </c>
      <c r="M21" s="44">
        <f t="shared" si="5"/>
        <v>1087</v>
      </c>
      <c r="N21" s="19">
        <f t="shared" si="6"/>
        <v>1087</v>
      </c>
      <c r="O21" s="19">
        <f t="shared" si="7"/>
        <v>32610</v>
      </c>
    </row>
    <row r="22" spans="1:15" s="30" customFormat="1" ht="42.75" customHeight="1" x14ac:dyDescent="0.2">
      <c r="A22" s="80">
        <v>8</v>
      </c>
      <c r="B22" s="86" t="s">
        <v>48</v>
      </c>
      <c r="C22" s="81" t="s">
        <v>33</v>
      </c>
      <c r="D22" s="82">
        <v>3</v>
      </c>
      <c r="E22" s="83">
        <v>920</v>
      </c>
      <c r="F22" s="84">
        <v>800</v>
      </c>
      <c r="G22" s="83">
        <v>665</v>
      </c>
      <c r="H22" s="20">
        <v>3</v>
      </c>
      <c r="I22" s="40">
        <f t="shared" si="1"/>
        <v>795</v>
      </c>
      <c r="J22" s="41">
        <f t="shared" si="2"/>
        <v>127.57350822173073</v>
      </c>
      <c r="K22" s="42">
        <f t="shared" si="3"/>
        <v>0.16046982166255438</v>
      </c>
      <c r="L22" s="43">
        <f t="shared" si="4"/>
        <v>2385</v>
      </c>
      <c r="M22" s="44">
        <f t="shared" si="5"/>
        <v>795</v>
      </c>
      <c r="N22" s="19">
        <f t="shared" si="6"/>
        <v>795</v>
      </c>
      <c r="O22" s="19">
        <f t="shared" si="7"/>
        <v>2385</v>
      </c>
    </row>
    <row r="23" spans="1:15" s="30" customFormat="1" ht="42.75" customHeight="1" x14ac:dyDescent="0.2">
      <c r="A23" s="80">
        <v>9</v>
      </c>
      <c r="B23" s="86" t="s">
        <v>46</v>
      </c>
      <c r="C23" s="81" t="s">
        <v>33</v>
      </c>
      <c r="D23" s="82">
        <v>1</v>
      </c>
      <c r="E23" s="83">
        <v>110</v>
      </c>
      <c r="F23" s="84">
        <v>96</v>
      </c>
      <c r="G23" s="83">
        <v>80</v>
      </c>
      <c r="H23" s="20">
        <v>3</v>
      </c>
      <c r="I23" s="40">
        <f t="shared" si="1"/>
        <v>95.333333333333329</v>
      </c>
      <c r="J23" s="41">
        <f t="shared" si="2"/>
        <v>15.011106998930289</v>
      </c>
      <c r="K23" s="42">
        <f t="shared" si="3"/>
        <v>0.1574591643244436</v>
      </c>
      <c r="L23" s="43">
        <f t="shared" si="4"/>
        <v>95.333333333333329</v>
      </c>
      <c r="M23" s="44">
        <f t="shared" si="5"/>
        <v>95.333333333333329</v>
      </c>
      <c r="N23" s="19">
        <f t="shared" si="6"/>
        <v>95.33</v>
      </c>
      <c r="O23" s="19">
        <f t="shared" si="7"/>
        <v>95.33</v>
      </c>
    </row>
    <row r="24" spans="1:15" s="30" customFormat="1" ht="42.75" customHeight="1" x14ac:dyDescent="0.2">
      <c r="A24" s="80">
        <v>10</v>
      </c>
      <c r="B24" s="86" t="s">
        <v>47</v>
      </c>
      <c r="C24" s="81" t="s">
        <v>33</v>
      </c>
      <c r="D24" s="82">
        <v>8</v>
      </c>
      <c r="E24" s="83">
        <v>186</v>
      </c>
      <c r="F24" s="84">
        <v>162</v>
      </c>
      <c r="G24" s="83">
        <v>135</v>
      </c>
      <c r="H24" s="20">
        <v>3</v>
      </c>
      <c r="I24" s="40">
        <f t="shared" si="1"/>
        <v>161</v>
      </c>
      <c r="J24" s="41">
        <f t="shared" si="2"/>
        <v>25.514701644346147</v>
      </c>
      <c r="K24" s="42">
        <f t="shared" si="3"/>
        <v>0.15847640772885804</v>
      </c>
      <c r="L24" s="43">
        <f t="shared" si="4"/>
        <v>1288</v>
      </c>
      <c r="M24" s="44">
        <f t="shared" si="5"/>
        <v>161</v>
      </c>
      <c r="N24" s="19">
        <f t="shared" si="6"/>
        <v>161</v>
      </c>
      <c r="O24" s="19">
        <f t="shared" si="7"/>
        <v>1288</v>
      </c>
    </row>
    <row r="25" spans="1:15" s="30" customFormat="1" ht="42.75" customHeight="1" x14ac:dyDescent="0.2">
      <c r="A25" s="80">
        <v>11</v>
      </c>
      <c r="B25" s="86" t="s">
        <v>49</v>
      </c>
      <c r="C25" s="81" t="s">
        <v>33</v>
      </c>
      <c r="D25" s="82">
        <v>8</v>
      </c>
      <c r="E25" s="83">
        <v>179</v>
      </c>
      <c r="F25" s="84">
        <v>156</v>
      </c>
      <c r="G25" s="83">
        <v>130</v>
      </c>
      <c r="H25" s="20">
        <v>3</v>
      </c>
      <c r="I25" s="40">
        <f t="shared" si="1"/>
        <v>155</v>
      </c>
      <c r="J25" s="41">
        <f t="shared" si="2"/>
        <v>24.515301344262525</v>
      </c>
      <c r="K25" s="42">
        <f t="shared" si="3"/>
        <v>0.15816323447911307</v>
      </c>
      <c r="L25" s="43">
        <f t="shared" si="4"/>
        <v>1240</v>
      </c>
      <c r="M25" s="44">
        <f t="shared" si="5"/>
        <v>155</v>
      </c>
      <c r="N25" s="19">
        <f t="shared" si="6"/>
        <v>155</v>
      </c>
      <c r="O25" s="19">
        <f t="shared" si="7"/>
        <v>1240</v>
      </c>
    </row>
    <row r="26" spans="1:15" s="30" customFormat="1" ht="42.75" customHeight="1" x14ac:dyDescent="0.2">
      <c r="A26" s="80">
        <v>12</v>
      </c>
      <c r="B26" s="86" t="s">
        <v>50</v>
      </c>
      <c r="C26" s="81" t="s">
        <v>33</v>
      </c>
      <c r="D26" s="82">
        <v>6</v>
      </c>
      <c r="E26" s="83">
        <v>179</v>
      </c>
      <c r="F26" s="84">
        <v>156</v>
      </c>
      <c r="G26" s="83">
        <v>130</v>
      </c>
      <c r="H26" s="20">
        <v>3</v>
      </c>
      <c r="I26" s="40">
        <f t="shared" si="1"/>
        <v>155</v>
      </c>
      <c r="J26" s="41">
        <f t="shared" si="2"/>
        <v>24.515301344262525</v>
      </c>
      <c r="K26" s="42">
        <f t="shared" si="3"/>
        <v>0.15816323447911307</v>
      </c>
      <c r="L26" s="43">
        <f t="shared" si="4"/>
        <v>930</v>
      </c>
      <c r="M26" s="44">
        <f t="shared" si="5"/>
        <v>155</v>
      </c>
      <c r="N26" s="19">
        <f t="shared" si="6"/>
        <v>155</v>
      </c>
      <c r="O26" s="19">
        <f t="shared" si="7"/>
        <v>930</v>
      </c>
    </row>
    <row r="27" spans="1:15" s="30" customFormat="1" ht="42.75" customHeight="1" x14ac:dyDescent="0.2">
      <c r="A27" s="80">
        <v>13</v>
      </c>
      <c r="B27" s="86" t="s">
        <v>51</v>
      </c>
      <c r="C27" s="81" t="s">
        <v>33</v>
      </c>
      <c r="D27" s="82">
        <v>25</v>
      </c>
      <c r="E27" s="83">
        <v>266</v>
      </c>
      <c r="F27" s="84">
        <v>232</v>
      </c>
      <c r="G27" s="83">
        <v>193</v>
      </c>
      <c r="H27" s="20">
        <v>3</v>
      </c>
      <c r="I27" s="40">
        <f t="shared" si="1"/>
        <v>230.33333333333334</v>
      </c>
      <c r="J27" s="41">
        <f t="shared" si="2"/>
        <v>36.528527664461492</v>
      </c>
      <c r="K27" s="42">
        <f t="shared" si="3"/>
        <v>0.15858984514237984</v>
      </c>
      <c r="L27" s="43">
        <f t="shared" si="4"/>
        <v>5758.3333333333339</v>
      </c>
      <c r="M27" s="44">
        <f t="shared" si="5"/>
        <v>230.33333333333337</v>
      </c>
      <c r="N27" s="19">
        <f t="shared" si="6"/>
        <v>230.33</v>
      </c>
      <c r="O27" s="19">
        <f t="shared" si="7"/>
        <v>5758.25</v>
      </c>
    </row>
    <row r="28" spans="1:15" s="30" customFormat="1" ht="42.75" customHeight="1" x14ac:dyDescent="0.2">
      <c r="A28" s="80">
        <v>14</v>
      </c>
      <c r="B28" s="86" t="s">
        <v>52</v>
      </c>
      <c r="C28" s="81" t="s">
        <v>33</v>
      </c>
      <c r="D28" s="82">
        <v>1</v>
      </c>
      <c r="E28" s="83">
        <v>8216</v>
      </c>
      <c r="F28" s="84">
        <v>7145</v>
      </c>
      <c r="G28" s="83">
        <v>5954</v>
      </c>
      <c r="H28" s="20">
        <v>3</v>
      </c>
      <c r="I28" s="40">
        <f t="shared" si="1"/>
        <v>7105</v>
      </c>
      <c r="J28" s="41">
        <f t="shared" si="2"/>
        <v>1131.5303796186827</v>
      </c>
      <c r="K28" s="42">
        <f t="shared" si="3"/>
        <v>0.15925832225456477</v>
      </c>
      <c r="L28" s="43">
        <f t="shared" si="4"/>
        <v>7105</v>
      </c>
      <c r="M28" s="44">
        <f t="shared" si="5"/>
        <v>7105</v>
      </c>
      <c r="N28" s="19">
        <f t="shared" si="6"/>
        <v>7105</v>
      </c>
      <c r="O28" s="19">
        <f t="shared" si="7"/>
        <v>7105</v>
      </c>
    </row>
    <row r="29" spans="1:15" s="30" customFormat="1" ht="42.75" customHeight="1" x14ac:dyDescent="0.2">
      <c r="A29" s="80">
        <v>15</v>
      </c>
      <c r="B29" s="86" t="s">
        <v>53</v>
      </c>
      <c r="C29" s="81" t="s">
        <v>44</v>
      </c>
      <c r="D29" s="82">
        <v>20</v>
      </c>
      <c r="E29" s="83">
        <v>1207</v>
      </c>
      <c r="F29" s="84">
        <v>1050</v>
      </c>
      <c r="G29" s="83">
        <v>875</v>
      </c>
      <c r="H29" s="20">
        <v>3</v>
      </c>
      <c r="I29" s="40">
        <f t="shared" si="1"/>
        <v>1044</v>
      </c>
      <c r="J29" s="41">
        <f t="shared" si="2"/>
        <v>166.08130538986018</v>
      </c>
      <c r="K29" s="42">
        <f t="shared" si="3"/>
        <v>0.15908171014354422</v>
      </c>
      <c r="L29" s="43">
        <f t="shared" si="4"/>
        <v>20880</v>
      </c>
      <c r="M29" s="44">
        <f t="shared" si="5"/>
        <v>1044</v>
      </c>
      <c r="N29" s="19">
        <f t="shared" si="6"/>
        <v>1044</v>
      </c>
      <c r="O29" s="19">
        <f t="shared" si="7"/>
        <v>20880</v>
      </c>
    </row>
    <row r="30" spans="1:15" s="30" customFormat="1" ht="42.75" customHeight="1" x14ac:dyDescent="0.2">
      <c r="A30" s="80">
        <v>16</v>
      </c>
      <c r="B30" s="86" t="s">
        <v>54</v>
      </c>
      <c r="C30" s="81" t="s">
        <v>33</v>
      </c>
      <c r="D30" s="82">
        <v>10</v>
      </c>
      <c r="E30" s="83">
        <v>778</v>
      </c>
      <c r="F30" s="84">
        <v>677</v>
      </c>
      <c r="G30" s="83">
        <v>564</v>
      </c>
      <c r="H30" s="20">
        <v>3</v>
      </c>
      <c r="I30" s="40">
        <f t="shared" si="1"/>
        <v>673</v>
      </c>
      <c r="J30" s="41">
        <f t="shared" si="2"/>
        <v>107.05606008068857</v>
      </c>
      <c r="K30" s="42">
        <f t="shared" si="3"/>
        <v>0.1590728975938909</v>
      </c>
      <c r="L30" s="43">
        <f t="shared" si="4"/>
        <v>6730</v>
      </c>
      <c r="M30" s="44">
        <f t="shared" si="5"/>
        <v>673</v>
      </c>
      <c r="N30" s="19">
        <f t="shared" si="6"/>
        <v>673</v>
      </c>
      <c r="O30" s="19">
        <f t="shared" si="7"/>
        <v>6730</v>
      </c>
    </row>
    <row r="31" spans="1:15" s="30" customFormat="1" ht="42.75" customHeight="1" x14ac:dyDescent="0.2">
      <c r="A31" s="80">
        <v>17</v>
      </c>
      <c r="B31" s="86" t="s">
        <v>55</v>
      </c>
      <c r="C31" s="81" t="s">
        <v>33</v>
      </c>
      <c r="D31" s="82">
        <v>10</v>
      </c>
      <c r="E31" s="83">
        <v>847</v>
      </c>
      <c r="F31" s="84">
        <v>737</v>
      </c>
      <c r="G31" s="83">
        <v>614</v>
      </c>
      <c r="H31" s="20">
        <v>3</v>
      </c>
      <c r="I31" s="40">
        <f t="shared" si="1"/>
        <v>732.66666666666663</v>
      </c>
      <c r="J31" s="41">
        <f t="shared" si="2"/>
        <v>116.56042781893592</v>
      </c>
      <c r="K31" s="42">
        <f t="shared" si="3"/>
        <v>0.15909066581292439</v>
      </c>
      <c r="L31" s="43">
        <f t="shared" si="4"/>
        <v>7326.666666666667</v>
      </c>
      <c r="M31" s="44">
        <f t="shared" si="5"/>
        <v>732.66666666666674</v>
      </c>
      <c r="N31" s="19">
        <f t="shared" si="6"/>
        <v>732.67</v>
      </c>
      <c r="O31" s="19">
        <f t="shared" si="7"/>
        <v>7326.7</v>
      </c>
    </row>
    <row r="32" spans="1:15" s="30" customFormat="1" ht="42.75" customHeight="1" x14ac:dyDescent="0.2">
      <c r="A32" s="80">
        <v>18</v>
      </c>
      <c r="B32" s="86" t="s">
        <v>56</v>
      </c>
      <c r="C32" s="81" t="s">
        <v>33</v>
      </c>
      <c r="D32" s="82">
        <v>5</v>
      </c>
      <c r="E32" s="83">
        <v>2760</v>
      </c>
      <c r="F32" s="84">
        <v>2400</v>
      </c>
      <c r="G32" s="83">
        <v>1997</v>
      </c>
      <c r="H32" s="20">
        <v>3</v>
      </c>
      <c r="I32" s="40">
        <f t="shared" si="1"/>
        <v>2385.6666666666665</v>
      </c>
      <c r="J32" s="41">
        <f t="shared" si="2"/>
        <v>381.7018906598891</v>
      </c>
      <c r="K32" s="42">
        <f t="shared" si="3"/>
        <v>0.15999799804103218</v>
      </c>
      <c r="L32" s="43">
        <f t="shared" si="4"/>
        <v>11928.333333333334</v>
      </c>
      <c r="M32" s="44">
        <f t="shared" si="5"/>
        <v>2385.666666666667</v>
      </c>
      <c r="N32" s="19">
        <f t="shared" si="6"/>
        <v>2385.67</v>
      </c>
      <c r="O32" s="19">
        <f t="shared" si="7"/>
        <v>11928.35</v>
      </c>
    </row>
    <row r="33" spans="1:161" s="30" customFormat="1" ht="42.75" customHeight="1" x14ac:dyDescent="0.2">
      <c r="A33" s="80">
        <v>19</v>
      </c>
      <c r="B33" s="86" t="s">
        <v>57</v>
      </c>
      <c r="C33" s="81" t="s">
        <v>42</v>
      </c>
      <c r="D33" s="82">
        <v>15</v>
      </c>
      <c r="E33" s="83">
        <v>1886</v>
      </c>
      <c r="F33" s="84">
        <v>1640</v>
      </c>
      <c r="G33" s="83">
        <v>1367.76</v>
      </c>
      <c r="H33" s="20">
        <v>3</v>
      </c>
      <c r="I33" s="40">
        <f t="shared" si="1"/>
        <v>1631.2533333333333</v>
      </c>
      <c r="J33" s="41">
        <f t="shared" si="2"/>
        <v>259.23069365592721</v>
      </c>
      <c r="K33" s="42">
        <f t="shared" si="3"/>
        <v>0.15891504302781126</v>
      </c>
      <c r="L33" s="43">
        <f t="shared" si="4"/>
        <v>24468.800000000003</v>
      </c>
      <c r="M33" s="44">
        <f t="shared" si="5"/>
        <v>1631.2533333333336</v>
      </c>
      <c r="N33" s="19">
        <f t="shared" si="6"/>
        <v>1631.25</v>
      </c>
      <c r="O33" s="19">
        <f t="shared" si="7"/>
        <v>24468.75</v>
      </c>
    </row>
    <row r="34" spans="1:161" ht="14.25" x14ac:dyDescent="0.2">
      <c r="A34" s="3"/>
      <c r="B34" s="4"/>
      <c r="C34" s="5"/>
      <c r="D34" s="5"/>
      <c r="E34" s="6"/>
      <c r="F34" s="6"/>
      <c r="G34" s="6"/>
      <c r="H34" s="7"/>
      <c r="I34" s="8"/>
      <c r="J34" s="9"/>
      <c r="K34" s="10"/>
      <c r="L34" s="11"/>
      <c r="M34" s="12"/>
      <c r="N34" s="11" t="s">
        <v>15</v>
      </c>
      <c r="O34" s="37">
        <f>SUM(O15:O33)</f>
        <v>209818.63000000003</v>
      </c>
    </row>
    <row r="35" spans="1:161" ht="15.75" x14ac:dyDescent="0.2">
      <c r="A35" s="68"/>
      <c r="B35" s="68"/>
      <c r="C35" s="68"/>
      <c r="D35" s="68"/>
      <c r="E35" s="68"/>
      <c r="F35" s="68"/>
      <c r="G35" s="68"/>
      <c r="H35" s="68"/>
      <c r="I35" s="13"/>
      <c r="J35" s="14"/>
      <c r="K35" s="14"/>
      <c r="L35" s="14"/>
      <c r="M35" s="14"/>
      <c r="N35" s="14"/>
      <c r="O35" s="13"/>
    </row>
    <row r="36" spans="1:161" ht="15.75" x14ac:dyDescent="0.2">
      <c r="A36" s="14"/>
      <c r="B36" s="14"/>
      <c r="C36" s="14"/>
      <c r="D36" s="14"/>
      <c r="E36" s="14"/>
      <c r="F36" s="14"/>
      <c r="G36" s="14"/>
      <c r="H36" s="14"/>
      <c r="I36" s="13"/>
      <c r="J36" s="14"/>
      <c r="K36" s="14"/>
      <c r="L36" s="14"/>
      <c r="M36" s="14"/>
      <c r="N36" s="14"/>
      <c r="O36" s="13"/>
    </row>
    <row r="37" spans="1:161" ht="15.75" x14ac:dyDescent="0.2">
      <c r="A37" s="78"/>
      <c r="B37" s="78"/>
      <c r="C37" s="78"/>
      <c r="D37" s="78"/>
      <c r="E37" s="78"/>
      <c r="F37" s="78"/>
      <c r="G37" s="78"/>
      <c r="H37" s="78"/>
      <c r="I37" s="78"/>
      <c r="J37" s="78"/>
      <c r="K37" s="78"/>
      <c r="L37" s="78"/>
      <c r="M37" s="78"/>
      <c r="N37" s="78"/>
      <c r="O37" s="13"/>
    </row>
    <row r="38" spans="1:161" ht="24" customHeight="1" x14ac:dyDescent="0.2">
      <c r="A38" s="79" t="s">
        <v>35</v>
      </c>
      <c r="B38" s="78"/>
      <c r="C38" s="78"/>
      <c r="D38" s="78"/>
      <c r="E38" s="78"/>
      <c r="F38" s="78"/>
      <c r="G38" s="78"/>
      <c r="H38" s="78"/>
      <c r="I38" s="78"/>
      <c r="J38" s="78"/>
      <c r="K38" s="78"/>
      <c r="L38" s="78"/>
      <c r="M38" s="78"/>
      <c r="N38" s="78"/>
      <c r="O38" s="13"/>
    </row>
    <row r="39" spans="1:161" ht="15.75" x14ac:dyDescent="0.2">
      <c r="A39" s="35"/>
      <c r="B39" s="35"/>
      <c r="C39" s="35"/>
      <c r="D39" s="35"/>
      <c r="E39" s="35"/>
      <c r="F39" s="35"/>
      <c r="G39" s="35"/>
      <c r="H39" s="35"/>
      <c r="I39" s="13"/>
      <c r="J39" s="14"/>
      <c r="K39" s="14"/>
      <c r="L39" s="14"/>
      <c r="M39" s="14"/>
      <c r="N39" s="14"/>
      <c r="O39" s="13"/>
    </row>
    <row r="40" spans="1:161" ht="16.5" customHeight="1" x14ac:dyDescent="0.2">
      <c r="A40" s="35"/>
      <c r="B40" s="77"/>
      <c r="C40" s="77"/>
      <c r="D40" s="77"/>
      <c r="E40" s="77"/>
      <c r="F40" s="77"/>
      <c r="G40" s="77"/>
      <c r="H40" s="77"/>
      <c r="I40" s="77"/>
      <c r="J40" s="77"/>
      <c r="K40" s="77"/>
      <c r="L40" s="77"/>
      <c r="M40" s="77"/>
      <c r="N40" s="77"/>
      <c r="O40" s="34"/>
    </row>
    <row r="41" spans="1:161" ht="36" customHeight="1" x14ac:dyDescent="0.2">
      <c r="A41" s="35"/>
      <c r="B41" s="77"/>
      <c r="C41" s="77"/>
      <c r="D41" s="77"/>
      <c r="E41" s="77"/>
      <c r="F41" s="77"/>
      <c r="G41" s="77"/>
      <c r="H41" s="77"/>
      <c r="I41" s="77"/>
      <c r="J41" s="77"/>
      <c r="K41" s="77"/>
      <c r="L41" s="77"/>
      <c r="M41" s="77"/>
      <c r="N41" s="77"/>
      <c r="O41" s="13"/>
    </row>
    <row r="42" spans="1:161" ht="15.75" customHeight="1" x14ac:dyDescent="0.2">
      <c r="A42" s="60" t="s">
        <v>19</v>
      </c>
      <c r="B42" s="60"/>
      <c r="C42" s="60"/>
      <c r="D42" s="60"/>
      <c r="E42" s="60"/>
      <c r="F42" s="60"/>
      <c r="G42" s="60"/>
      <c r="H42" s="60"/>
      <c r="I42" s="60"/>
      <c r="J42" s="60"/>
      <c r="K42" s="60"/>
      <c r="L42" s="60"/>
      <c r="M42" s="60"/>
      <c r="N42" s="60"/>
      <c r="O42" s="60"/>
    </row>
    <row r="43" spans="1:161" s="16" customFormat="1" ht="75.75" customHeight="1" x14ac:dyDescent="0.25">
      <c r="A43" s="60" t="s">
        <v>16</v>
      </c>
      <c r="B43" s="60"/>
      <c r="C43" s="60"/>
      <c r="D43" s="60"/>
      <c r="E43" s="60"/>
      <c r="F43" s="60"/>
      <c r="G43" s="60"/>
      <c r="H43" s="60"/>
      <c r="I43" s="60"/>
      <c r="J43" s="60"/>
      <c r="K43" s="60"/>
      <c r="L43" s="60"/>
      <c r="M43" s="60"/>
      <c r="N43" s="60"/>
      <c r="O43" s="60"/>
      <c r="P43" s="31"/>
      <c r="Q43" s="31"/>
      <c r="R43" s="31"/>
      <c r="S43" s="31"/>
      <c r="T43" s="31"/>
      <c r="U43" s="31"/>
      <c r="V43" s="31"/>
      <c r="W43" s="31"/>
      <c r="X43" s="31"/>
      <c r="Y43" s="31"/>
      <c r="Z43" s="31"/>
      <c r="AA43" s="31"/>
      <c r="AB43" s="31"/>
      <c r="AC43" s="31"/>
      <c r="AD43" s="31"/>
      <c r="AE43" s="31"/>
      <c r="AF43" s="31"/>
      <c r="AG43" s="31"/>
      <c r="AH43" s="31"/>
      <c r="AI43" s="31"/>
      <c r="AJ43" s="31"/>
      <c r="AK43" s="31"/>
      <c r="AL43" s="31"/>
      <c r="AM43" s="31"/>
      <c r="AN43" s="31"/>
      <c r="AO43" s="31"/>
      <c r="AP43" s="31"/>
      <c r="AQ43" s="31"/>
      <c r="AR43" s="31"/>
      <c r="AS43" s="31"/>
      <c r="AT43" s="31"/>
      <c r="AU43" s="31"/>
      <c r="AV43" s="31"/>
      <c r="AW43" s="31"/>
      <c r="AX43" s="31"/>
      <c r="AY43" s="31"/>
      <c r="AZ43" s="31"/>
      <c r="BA43" s="31"/>
      <c r="BB43" s="31"/>
      <c r="BC43" s="31"/>
      <c r="BD43" s="31"/>
      <c r="BE43" s="31"/>
      <c r="BF43" s="31"/>
      <c r="BG43" s="31"/>
      <c r="BH43" s="31"/>
      <c r="BI43" s="31"/>
      <c r="BJ43" s="31"/>
      <c r="BK43" s="31"/>
      <c r="BL43" s="31"/>
      <c r="BM43" s="31"/>
      <c r="BN43" s="31"/>
      <c r="BO43" s="31"/>
      <c r="BP43" s="31"/>
      <c r="BQ43" s="31"/>
      <c r="BR43" s="31"/>
      <c r="BS43" s="31"/>
      <c r="BT43" s="31"/>
      <c r="BU43" s="31"/>
      <c r="BV43" s="31"/>
      <c r="BW43" s="31"/>
      <c r="BX43" s="31"/>
      <c r="BY43" s="31"/>
      <c r="BZ43" s="31"/>
      <c r="CA43" s="31"/>
      <c r="CB43" s="31"/>
      <c r="CC43" s="31"/>
      <c r="CD43" s="31"/>
      <c r="CE43" s="31"/>
      <c r="CF43" s="31"/>
      <c r="CG43" s="31"/>
      <c r="CH43" s="31"/>
      <c r="CI43" s="31"/>
      <c r="CJ43" s="31"/>
      <c r="CK43" s="31"/>
      <c r="CL43" s="31"/>
      <c r="CM43" s="31"/>
      <c r="CN43" s="31"/>
      <c r="CO43" s="31"/>
      <c r="CP43" s="31"/>
      <c r="CQ43" s="31"/>
      <c r="CR43" s="31"/>
      <c r="CS43" s="31"/>
      <c r="CT43" s="31"/>
      <c r="CU43" s="31"/>
      <c r="CV43" s="31"/>
      <c r="CW43" s="31"/>
      <c r="CX43" s="31"/>
      <c r="CY43" s="31"/>
      <c r="CZ43" s="31"/>
      <c r="DA43" s="31"/>
      <c r="DB43" s="31"/>
      <c r="DC43" s="31"/>
      <c r="DD43" s="31"/>
      <c r="DE43" s="31"/>
      <c r="DF43" s="31"/>
      <c r="DG43" s="31"/>
      <c r="DH43" s="31"/>
      <c r="DI43" s="31"/>
      <c r="DJ43" s="31"/>
      <c r="DK43" s="31"/>
      <c r="DL43" s="31"/>
      <c r="DM43" s="31"/>
      <c r="DN43" s="31"/>
      <c r="DO43" s="31"/>
      <c r="DP43" s="31"/>
      <c r="DQ43" s="31"/>
      <c r="DR43" s="31"/>
      <c r="DS43" s="31"/>
      <c r="DT43" s="31"/>
      <c r="DU43" s="31"/>
      <c r="DV43" s="31"/>
      <c r="DW43" s="31"/>
      <c r="DX43" s="31"/>
      <c r="DY43" s="31"/>
      <c r="DZ43" s="31"/>
      <c r="EA43" s="31"/>
      <c r="EB43" s="31"/>
      <c r="EC43" s="31"/>
      <c r="ED43" s="31"/>
      <c r="EE43" s="31"/>
      <c r="EF43" s="31"/>
      <c r="EG43" s="31"/>
      <c r="EH43" s="31"/>
      <c r="EI43" s="31"/>
      <c r="EJ43" s="31"/>
      <c r="EK43" s="31"/>
      <c r="EL43" s="31"/>
      <c r="EM43" s="31"/>
      <c r="EN43" s="31"/>
      <c r="EO43" s="31"/>
      <c r="EP43" s="31"/>
      <c r="EQ43" s="31"/>
      <c r="ER43" s="31"/>
      <c r="ES43" s="31"/>
      <c r="ET43" s="31"/>
      <c r="EU43" s="31"/>
      <c r="EV43" s="31"/>
      <c r="EW43" s="31"/>
      <c r="EX43" s="31"/>
      <c r="EY43" s="31"/>
      <c r="EZ43" s="31"/>
      <c r="FA43" s="31"/>
      <c r="FB43" s="31"/>
      <c r="FC43" s="31"/>
      <c r="FD43" s="31"/>
      <c r="FE43" s="31"/>
    </row>
    <row r="44" spans="1:161" s="15" customFormat="1" ht="34.5" customHeight="1" x14ac:dyDescent="0.25">
      <c r="A44" s="61"/>
      <c r="B44" s="61"/>
      <c r="C44" s="55" t="s">
        <v>34</v>
      </c>
      <c r="D44" s="55"/>
      <c r="E44" s="55"/>
      <c r="F44" s="55"/>
      <c r="G44" s="55"/>
      <c r="H44" s="55"/>
      <c r="I44" s="55"/>
      <c r="J44" s="17"/>
      <c r="K44" s="17"/>
      <c r="L44" s="17"/>
      <c r="M44" s="17"/>
      <c r="N44" s="17"/>
      <c r="O44" s="17"/>
      <c r="P44" s="32"/>
      <c r="Q44" s="32"/>
      <c r="R44" s="32"/>
      <c r="S44" s="32"/>
      <c r="T44" s="32"/>
      <c r="U44" s="32"/>
      <c r="V44" s="32"/>
      <c r="W44" s="32"/>
      <c r="X44" s="32"/>
      <c r="Y44" s="32"/>
      <c r="Z44" s="32"/>
      <c r="AA44" s="32"/>
      <c r="AB44" s="32"/>
      <c r="AC44" s="32"/>
      <c r="AD44" s="32"/>
      <c r="AE44" s="32"/>
      <c r="AF44" s="32"/>
      <c r="AG44" s="32"/>
      <c r="AH44" s="32"/>
      <c r="AI44" s="32"/>
      <c r="AJ44" s="32"/>
      <c r="AK44" s="32"/>
      <c r="AL44" s="32"/>
      <c r="AM44" s="32"/>
      <c r="AN44" s="32"/>
      <c r="AO44" s="32"/>
      <c r="AP44" s="32"/>
      <c r="AQ44" s="32"/>
      <c r="AR44" s="32"/>
      <c r="AS44" s="32"/>
      <c r="AT44" s="32"/>
      <c r="AU44" s="32"/>
      <c r="AV44" s="32"/>
      <c r="AW44" s="32"/>
      <c r="AX44" s="32"/>
      <c r="AY44" s="32"/>
      <c r="AZ44" s="32"/>
      <c r="BA44" s="32"/>
      <c r="BB44" s="32"/>
      <c r="BC44" s="32"/>
      <c r="BD44" s="32"/>
      <c r="BE44" s="32"/>
      <c r="BF44" s="32"/>
      <c r="BG44" s="32"/>
      <c r="BH44" s="32"/>
      <c r="BI44" s="32"/>
      <c r="BJ44" s="32"/>
      <c r="BK44" s="32"/>
      <c r="BL44" s="32"/>
      <c r="BM44" s="32"/>
      <c r="BN44" s="32"/>
      <c r="BO44" s="32"/>
      <c r="BP44" s="32"/>
      <c r="BQ44" s="32"/>
      <c r="BR44" s="32"/>
      <c r="BS44" s="32"/>
      <c r="BT44" s="32"/>
      <c r="BU44" s="32"/>
      <c r="BV44" s="32"/>
      <c r="BW44" s="32"/>
      <c r="BX44" s="32"/>
      <c r="BY44" s="32"/>
      <c r="BZ44" s="32"/>
      <c r="CA44" s="32"/>
      <c r="CB44" s="32"/>
      <c r="CC44" s="32"/>
      <c r="CD44" s="32"/>
      <c r="CE44" s="32"/>
      <c r="CF44" s="32"/>
      <c r="CG44" s="32"/>
      <c r="CH44" s="32"/>
      <c r="CI44" s="32"/>
      <c r="CJ44" s="32"/>
      <c r="CK44" s="32"/>
      <c r="CL44" s="32"/>
      <c r="CM44" s="32"/>
      <c r="CN44" s="32"/>
      <c r="CO44" s="32"/>
      <c r="CP44" s="32"/>
      <c r="CQ44" s="32"/>
      <c r="CR44" s="32"/>
      <c r="CS44" s="32"/>
      <c r="CT44" s="32"/>
      <c r="CU44" s="32"/>
      <c r="CV44" s="32"/>
      <c r="CW44" s="32"/>
      <c r="CX44" s="32"/>
      <c r="CY44" s="32"/>
      <c r="CZ44" s="32"/>
      <c r="DA44" s="32"/>
      <c r="DB44" s="32"/>
      <c r="DC44" s="32"/>
      <c r="DD44" s="32"/>
      <c r="DE44" s="32"/>
      <c r="DF44" s="32"/>
      <c r="DG44" s="32"/>
      <c r="DH44" s="32"/>
      <c r="DI44" s="32"/>
      <c r="DJ44" s="32"/>
      <c r="DK44" s="32"/>
      <c r="DL44" s="32"/>
      <c r="DM44" s="32"/>
      <c r="DN44" s="32"/>
      <c r="DO44" s="32"/>
      <c r="DP44" s="32"/>
      <c r="DQ44" s="32"/>
      <c r="DR44" s="32"/>
      <c r="DS44" s="32"/>
      <c r="DT44" s="32"/>
      <c r="DU44" s="32"/>
      <c r="DV44" s="32"/>
      <c r="DW44" s="32"/>
      <c r="DX44" s="32"/>
      <c r="DY44" s="32"/>
      <c r="DZ44" s="32"/>
      <c r="EA44" s="32"/>
      <c r="EB44" s="32"/>
      <c r="EC44" s="32"/>
      <c r="ED44" s="32"/>
      <c r="EE44" s="32"/>
      <c r="EF44" s="32"/>
      <c r="EG44" s="32"/>
      <c r="EH44" s="32"/>
      <c r="EI44" s="32"/>
      <c r="EJ44" s="32"/>
      <c r="EK44" s="32"/>
      <c r="EL44" s="32"/>
      <c r="EM44" s="32"/>
      <c r="EN44" s="32"/>
      <c r="EO44" s="32"/>
      <c r="EP44" s="32"/>
      <c r="EQ44" s="32"/>
      <c r="ER44" s="32"/>
      <c r="ES44" s="32"/>
      <c r="ET44" s="32"/>
      <c r="EU44" s="32"/>
      <c r="EV44" s="32"/>
      <c r="EW44" s="32"/>
      <c r="EX44" s="32"/>
      <c r="EY44" s="32"/>
      <c r="EZ44" s="32"/>
      <c r="FA44" s="32"/>
      <c r="FB44" s="32"/>
      <c r="FC44" s="32"/>
      <c r="FD44" s="32"/>
      <c r="FE44" s="32"/>
    </row>
    <row r="45" spans="1:161" s="15" customFormat="1" ht="15.75" x14ac:dyDescent="0.25">
      <c r="A45" s="46"/>
      <c r="B45" s="46"/>
      <c r="C45" s="46"/>
      <c r="D45" s="46"/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17"/>
      <c r="P45" s="32"/>
      <c r="Q45" s="32"/>
      <c r="R45" s="32"/>
      <c r="S45" s="32"/>
      <c r="T45" s="32"/>
      <c r="U45" s="32"/>
      <c r="V45" s="32"/>
      <c r="W45" s="32"/>
      <c r="X45" s="32"/>
      <c r="Y45" s="32"/>
      <c r="Z45" s="32"/>
      <c r="AA45" s="32"/>
      <c r="AB45" s="32"/>
      <c r="AC45" s="32"/>
      <c r="AD45" s="32"/>
      <c r="AE45" s="32"/>
      <c r="AF45" s="32"/>
      <c r="AG45" s="32"/>
      <c r="AH45" s="32"/>
      <c r="AI45" s="32"/>
      <c r="AJ45" s="32"/>
      <c r="AK45" s="32"/>
      <c r="AL45" s="32"/>
      <c r="AM45" s="32"/>
      <c r="AN45" s="32"/>
      <c r="AO45" s="32"/>
      <c r="AP45" s="32"/>
      <c r="AQ45" s="32"/>
      <c r="AR45" s="32"/>
      <c r="AS45" s="32"/>
      <c r="AT45" s="32"/>
      <c r="AU45" s="32"/>
      <c r="AV45" s="32"/>
      <c r="AW45" s="32"/>
      <c r="AX45" s="32"/>
      <c r="AY45" s="32"/>
      <c r="AZ45" s="32"/>
      <c r="BA45" s="32"/>
      <c r="BB45" s="32"/>
      <c r="BC45" s="32"/>
      <c r="BD45" s="32"/>
      <c r="BE45" s="32"/>
      <c r="BF45" s="32"/>
      <c r="BG45" s="32"/>
      <c r="BH45" s="32"/>
      <c r="BI45" s="32"/>
      <c r="BJ45" s="32"/>
      <c r="BK45" s="32"/>
      <c r="BL45" s="32"/>
      <c r="BM45" s="32"/>
      <c r="BN45" s="32"/>
      <c r="BO45" s="32"/>
      <c r="BP45" s="32"/>
      <c r="BQ45" s="32"/>
      <c r="BR45" s="32"/>
      <c r="BS45" s="32"/>
      <c r="BT45" s="32"/>
      <c r="BU45" s="32"/>
      <c r="BV45" s="32"/>
      <c r="BW45" s="32"/>
      <c r="BX45" s="32"/>
      <c r="BY45" s="32"/>
      <c r="BZ45" s="32"/>
      <c r="CA45" s="32"/>
      <c r="CB45" s="32"/>
      <c r="CC45" s="32"/>
      <c r="CD45" s="32"/>
      <c r="CE45" s="32"/>
      <c r="CF45" s="32"/>
      <c r="CG45" s="32"/>
      <c r="CH45" s="32"/>
      <c r="CI45" s="32"/>
      <c r="CJ45" s="32"/>
      <c r="CK45" s="32"/>
      <c r="CL45" s="32"/>
      <c r="CM45" s="32"/>
      <c r="CN45" s="32"/>
      <c r="CO45" s="32"/>
      <c r="CP45" s="32"/>
      <c r="CQ45" s="32"/>
      <c r="CR45" s="32"/>
      <c r="CS45" s="32"/>
      <c r="CT45" s="32"/>
      <c r="CU45" s="32"/>
      <c r="CV45" s="32"/>
      <c r="CW45" s="32"/>
      <c r="CX45" s="32"/>
      <c r="CY45" s="32"/>
      <c r="CZ45" s="32"/>
      <c r="DA45" s="32"/>
      <c r="DB45" s="32"/>
      <c r="DC45" s="32"/>
      <c r="DD45" s="32"/>
      <c r="DE45" s="32"/>
      <c r="DF45" s="32"/>
      <c r="DG45" s="32"/>
      <c r="DH45" s="32"/>
      <c r="DI45" s="32"/>
      <c r="DJ45" s="32"/>
      <c r="DK45" s="32"/>
      <c r="DL45" s="32"/>
      <c r="DM45" s="32"/>
      <c r="DN45" s="32"/>
      <c r="DO45" s="32"/>
      <c r="DP45" s="32"/>
      <c r="DQ45" s="32"/>
      <c r="DR45" s="32"/>
      <c r="DS45" s="32"/>
      <c r="DT45" s="32"/>
      <c r="DU45" s="32"/>
      <c r="DV45" s="32"/>
      <c r="DW45" s="32"/>
      <c r="DX45" s="32"/>
      <c r="DY45" s="32"/>
      <c r="DZ45" s="32"/>
      <c r="EA45" s="32"/>
      <c r="EB45" s="32"/>
      <c r="EC45" s="32"/>
      <c r="ED45" s="32"/>
      <c r="EE45" s="32"/>
      <c r="EF45" s="32"/>
      <c r="EG45" s="32"/>
      <c r="EH45" s="32"/>
      <c r="EI45" s="32"/>
      <c r="EJ45" s="32"/>
      <c r="EK45" s="32"/>
      <c r="EL45" s="32"/>
      <c r="EM45" s="32"/>
      <c r="EN45" s="32"/>
      <c r="EO45" s="32"/>
      <c r="EP45" s="32"/>
      <c r="EQ45" s="32"/>
      <c r="ER45" s="32"/>
      <c r="ES45" s="32"/>
      <c r="ET45" s="32"/>
      <c r="EU45" s="32"/>
      <c r="EV45" s="32"/>
      <c r="EW45" s="32"/>
      <c r="EX45" s="32"/>
      <c r="EY45" s="32"/>
      <c r="EZ45" s="32"/>
      <c r="FA45" s="32"/>
      <c r="FB45" s="32"/>
      <c r="FC45" s="32"/>
      <c r="FD45" s="32"/>
      <c r="FE45" s="32"/>
    </row>
    <row r="46" spans="1:161" s="17" customFormat="1" ht="15.75" customHeight="1" x14ac:dyDescent="0.25">
      <c r="A46" s="45" t="s">
        <v>32</v>
      </c>
      <c r="B46" s="45"/>
      <c r="C46" s="45"/>
      <c r="D46" s="45"/>
      <c r="E46" s="45"/>
      <c r="F46" s="45"/>
      <c r="G46" s="45"/>
      <c r="H46" s="18"/>
      <c r="P46" s="33"/>
      <c r="Q46" s="33"/>
      <c r="R46" s="33"/>
      <c r="S46" s="33"/>
      <c r="T46" s="33"/>
      <c r="U46" s="33"/>
      <c r="V46" s="33"/>
      <c r="W46" s="33"/>
      <c r="X46" s="33"/>
      <c r="Y46" s="33"/>
      <c r="Z46" s="33"/>
      <c r="AA46" s="33"/>
      <c r="AB46" s="33"/>
      <c r="AC46" s="33"/>
      <c r="AD46" s="33"/>
      <c r="AE46" s="33"/>
      <c r="AF46" s="33"/>
      <c r="AG46" s="33"/>
      <c r="AH46" s="33"/>
      <c r="AI46" s="33"/>
      <c r="AJ46" s="33"/>
      <c r="AK46" s="33"/>
      <c r="AL46" s="33"/>
      <c r="AM46" s="33"/>
      <c r="AN46" s="33"/>
      <c r="AO46" s="33"/>
      <c r="AP46" s="33"/>
      <c r="AQ46" s="33"/>
      <c r="AR46" s="33"/>
      <c r="AS46" s="33"/>
      <c r="AT46" s="33"/>
      <c r="AU46" s="33"/>
      <c r="AV46" s="33"/>
      <c r="AW46" s="33"/>
      <c r="AX46" s="33"/>
      <c r="AY46" s="33"/>
      <c r="AZ46" s="33"/>
      <c r="BA46" s="33"/>
      <c r="BB46" s="33"/>
      <c r="BC46" s="33"/>
      <c r="BD46" s="33"/>
      <c r="BE46" s="33"/>
      <c r="BF46" s="33"/>
      <c r="BG46" s="33"/>
      <c r="BH46" s="33"/>
      <c r="BI46" s="33"/>
      <c r="BJ46" s="33"/>
      <c r="BK46" s="33"/>
      <c r="BL46" s="33"/>
      <c r="BM46" s="33"/>
      <c r="BN46" s="33"/>
      <c r="BO46" s="33"/>
      <c r="BP46" s="33"/>
      <c r="BQ46" s="33"/>
      <c r="BR46" s="33"/>
      <c r="BS46" s="33"/>
      <c r="BT46" s="33"/>
      <c r="BU46" s="33"/>
      <c r="BV46" s="33"/>
      <c r="BW46" s="33"/>
      <c r="BX46" s="33"/>
      <c r="BY46" s="33"/>
      <c r="BZ46" s="33"/>
      <c r="CA46" s="33"/>
      <c r="CB46" s="33"/>
      <c r="CC46" s="33"/>
      <c r="CD46" s="33"/>
      <c r="CE46" s="33"/>
      <c r="CF46" s="33"/>
      <c r="CG46" s="33"/>
      <c r="CH46" s="33"/>
      <c r="CI46" s="33"/>
      <c r="CJ46" s="33"/>
      <c r="CK46" s="33"/>
      <c r="CL46" s="33"/>
      <c r="CM46" s="33"/>
      <c r="CN46" s="33"/>
      <c r="CO46" s="33"/>
      <c r="CP46" s="33"/>
      <c r="CQ46" s="33"/>
      <c r="CR46" s="33"/>
      <c r="CS46" s="33"/>
      <c r="CT46" s="33"/>
      <c r="CU46" s="33"/>
      <c r="CV46" s="33"/>
      <c r="CW46" s="33"/>
      <c r="CX46" s="33"/>
      <c r="CY46" s="33"/>
      <c r="CZ46" s="33"/>
      <c r="DA46" s="33"/>
      <c r="DB46" s="33"/>
      <c r="DC46" s="33"/>
      <c r="DD46" s="33"/>
      <c r="DE46" s="33"/>
      <c r="DF46" s="33"/>
      <c r="DG46" s="33"/>
      <c r="DH46" s="33"/>
      <c r="DI46" s="33"/>
      <c r="DJ46" s="33"/>
      <c r="DK46" s="33"/>
      <c r="DL46" s="33"/>
      <c r="DM46" s="33"/>
      <c r="DN46" s="33"/>
      <c r="DO46" s="33"/>
      <c r="DP46" s="33"/>
      <c r="DQ46" s="33"/>
      <c r="DR46" s="33"/>
      <c r="DS46" s="33"/>
      <c r="DT46" s="33"/>
      <c r="DU46" s="33"/>
      <c r="DV46" s="33"/>
      <c r="DW46" s="33"/>
      <c r="DX46" s="33"/>
      <c r="DY46" s="33"/>
      <c r="DZ46" s="33"/>
      <c r="EA46" s="33"/>
      <c r="EB46" s="33"/>
      <c r="EC46" s="33"/>
      <c r="ED46" s="33"/>
      <c r="EE46" s="33"/>
      <c r="EF46" s="33"/>
      <c r="EG46" s="33"/>
      <c r="EH46" s="33"/>
      <c r="EI46" s="33"/>
      <c r="EJ46" s="33"/>
      <c r="EK46" s="33"/>
      <c r="EL46" s="33"/>
      <c r="EM46" s="33"/>
      <c r="EN46" s="33"/>
      <c r="EO46" s="33"/>
      <c r="EP46" s="33"/>
      <c r="EQ46" s="33"/>
      <c r="ER46" s="33"/>
      <c r="ES46" s="33"/>
      <c r="ET46" s="33"/>
      <c r="EU46" s="33"/>
      <c r="EV46" s="33"/>
      <c r="EW46" s="33"/>
      <c r="EX46" s="33"/>
      <c r="EY46" s="33"/>
      <c r="EZ46" s="33"/>
      <c r="FA46" s="33"/>
      <c r="FB46" s="33"/>
      <c r="FC46" s="33"/>
      <c r="FD46" s="33"/>
      <c r="FE46" s="33"/>
    </row>
    <row r="47" spans="1:161" s="17" customFormat="1" ht="15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33"/>
      <c r="Q47" s="33"/>
      <c r="R47" s="33"/>
      <c r="S47" s="33"/>
      <c r="T47" s="33"/>
      <c r="U47" s="33"/>
      <c r="V47" s="33"/>
      <c r="W47" s="33"/>
      <c r="X47" s="33"/>
      <c r="Y47" s="33"/>
      <c r="Z47" s="33"/>
      <c r="AA47" s="33"/>
      <c r="AB47" s="33"/>
      <c r="AC47" s="33"/>
      <c r="AD47" s="33"/>
      <c r="AE47" s="33"/>
      <c r="AF47" s="33"/>
      <c r="AG47" s="33"/>
      <c r="AH47" s="33"/>
      <c r="AI47" s="33"/>
      <c r="AJ47" s="33"/>
      <c r="AK47" s="33"/>
      <c r="AL47" s="33"/>
      <c r="AM47" s="33"/>
      <c r="AN47" s="33"/>
      <c r="AO47" s="33"/>
      <c r="AP47" s="33"/>
      <c r="AQ47" s="33"/>
      <c r="AR47" s="33"/>
      <c r="AS47" s="33"/>
      <c r="AT47" s="33"/>
      <c r="AU47" s="33"/>
      <c r="AV47" s="33"/>
      <c r="AW47" s="33"/>
      <c r="AX47" s="33"/>
      <c r="AY47" s="33"/>
      <c r="AZ47" s="33"/>
      <c r="BA47" s="33"/>
      <c r="BB47" s="33"/>
      <c r="BC47" s="33"/>
      <c r="BD47" s="33"/>
      <c r="BE47" s="33"/>
      <c r="BF47" s="33"/>
      <c r="BG47" s="33"/>
      <c r="BH47" s="33"/>
      <c r="BI47" s="33"/>
      <c r="BJ47" s="33"/>
      <c r="BK47" s="33"/>
      <c r="BL47" s="33"/>
      <c r="BM47" s="33"/>
      <c r="BN47" s="33"/>
      <c r="BO47" s="33"/>
      <c r="BP47" s="33"/>
      <c r="BQ47" s="33"/>
      <c r="BR47" s="33"/>
      <c r="BS47" s="33"/>
      <c r="BT47" s="33"/>
      <c r="BU47" s="33"/>
      <c r="BV47" s="33"/>
      <c r="BW47" s="33"/>
      <c r="BX47" s="33"/>
      <c r="BY47" s="33"/>
      <c r="BZ47" s="33"/>
      <c r="CA47" s="33"/>
      <c r="CB47" s="33"/>
      <c r="CC47" s="33"/>
      <c r="CD47" s="33"/>
      <c r="CE47" s="33"/>
      <c r="CF47" s="33"/>
      <c r="CG47" s="33"/>
      <c r="CH47" s="33"/>
      <c r="CI47" s="33"/>
      <c r="CJ47" s="33"/>
      <c r="CK47" s="33"/>
      <c r="CL47" s="33"/>
      <c r="CM47" s="33"/>
      <c r="CN47" s="33"/>
      <c r="CO47" s="33"/>
      <c r="CP47" s="33"/>
      <c r="CQ47" s="33"/>
      <c r="CR47" s="33"/>
      <c r="CS47" s="33"/>
      <c r="CT47" s="33"/>
      <c r="CU47" s="33"/>
      <c r="CV47" s="33"/>
      <c r="CW47" s="33"/>
      <c r="CX47" s="33"/>
      <c r="CY47" s="33"/>
      <c r="CZ47" s="33"/>
      <c r="DA47" s="33"/>
      <c r="DB47" s="33"/>
      <c r="DC47" s="33"/>
      <c r="DD47" s="33"/>
      <c r="DE47" s="33"/>
      <c r="DF47" s="33"/>
      <c r="DG47" s="33"/>
      <c r="DH47" s="33"/>
      <c r="DI47" s="33"/>
      <c r="DJ47" s="33"/>
      <c r="DK47" s="33"/>
      <c r="DL47" s="33"/>
      <c r="DM47" s="33"/>
      <c r="DN47" s="33"/>
      <c r="DO47" s="33"/>
      <c r="DP47" s="33"/>
      <c r="DQ47" s="33"/>
      <c r="DR47" s="33"/>
      <c r="DS47" s="33"/>
      <c r="DT47" s="33"/>
      <c r="DU47" s="33"/>
      <c r="DV47" s="33"/>
      <c r="DW47" s="33"/>
      <c r="DX47" s="33"/>
      <c r="DY47" s="33"/>
      <c r="DZ47" s="33"/>
      <c r="EA47" s="33"/>
      <c r="EB47" s="33"/>
      <c r="EC47" s="33"/>
      <c r="ED47" s="33"/>
      <c r="EE47" s="33"/>
      <c r="EF47" s="33"/>
      <c r="EG47" s="33"/>
      <c r="EH47" s="33"/>
      <c r="EI47" s="33"/>
      <c r="EJ47" s="33"/>
      <c r="EK47" s="33"/>
      <c r="EL47" s="33"/>
      <c r="EM47" s="33"/>
      <c r="EN47" s="33"/>
      <c r="EO47" s="33"/>
      <c r="EP47" s="33"/>
      <c r="EQ47" s="33"/>
      <c r="ER47" s="33"/>
      <c r="ES47" s="33"/>
      <c r="ET47" s="33"/>
      <c r="EU47" s="33"/>
      <c r="EV47" s="33"/>
      <c r="EW47" s="33"/>
      <c r="EX47" s="33"/>
      <c r="EY47" s="33"/>
      <c r="EZ47" s="33"/>
      <c r="FA47" s="33"/>
      <c r="FB47" s="33"/>
      <c r="FC47" s="33"/>
      <c r="FD47" s="33"/>
      <c r="FE47" s="33"/>
    </row>
    <row r="49" spans="1:161" s="17" customFormat="1" ht="15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33"/>
      <c r="Q49" s="33"/>
      <c r="R49" s="33"/>
      <c r="S49" s="33"/>
      <c r="T49" s="33"/>
      <c r="U49" s="33"/>
      <c r="V49" s="33"/>
      <c r="W49" s="33"/>
      <c r="X49" s="33"/>
      <c r="Y49" s="33"/>
      <c r="Z49" s="33"/>
      <c r="AA49" s="33"/>
      <c r="AB49" s="33"/>
      <c r="AC49" s="33"/>
      <c r="AD49" s="33"/>
      <c r="AE49" s="33"/>
      <c r="AF49" s="33"/>
      <c r="AG49" s="33"/>
      <c r="AH49" s="33"/>
      <c r="AI49" s="33"/>
      <c r="AJ49" s="33"/>
      <c r="AK49" s="33"/>
      <c r="AL49" s="33"/>
      <c r="AM49" s="33"/>
      <c r="AN49" s="33"/>
      <c r="AO49" s="33"/>
      <c r="AP49" s="33"/>
      <c r="AQ49" s="33"/>
      <c r="AR49" s="33"/>
      <c r="AS49" s="33"/>
      <c r="AT49" s="33"/>
      <c r="AU49" s="33"/>
      <c r="AV49" s="33"/>
      <c r="AW49" s="33"/>
      <c r="AX49" s="33"/>
      <c r="AY49" s="33"/>
      <c r="AZ49" s="33"/>
      <c r="BA49" s="33"/>
      <c r="BB49" s="33"/>
      <c r="BC49" s="33"/>
      <c r="BD49" s="33"/>
      <c r="BE49" s="33"/>
      <c r="BF49" s="33"/>
      <c r="BG49" s="33"/>
      <c r="BH49" s="33"/>
      <c r="BI49" s="33"/>
      <c r="BJ49" s="33"/>
      <c r="BK49" s="33"/>
      <c r="BL49" s="33"/>
      <c r="BM49" s="33"/>
      <c r="BN49" s="33"/>
      <c r="BO49" s="33"/>
      <c r="BP49" s="33"/>
      <c r="BQ49" s="33"/>
      <c r="BR49" s="33"/>
      <c r="BS49" s="33"/>
      <c r="BT49" s="33"/>
      <c r="BU49" s="33"/>
      <c r="BV49" s="33"/>
      <c r="BW49" s="33"/>
      <c r="BX49" s="33"/>
      <c r="BY49" s="33"/>
      <c r="BZ49" s="33"/>
      <c r="CA49" s="33"/>
      <c r="CB49" s="33"/>
      <c r="CC49" s="33"/>
      <c r="CD49" s="33"/>
      <c r="CE49" s="33"/>
      <c r="CF49" s="33"/>
      <c r="CG49" s="33"/>
      <c r="CH49" s="33"/>
      <c r="CI49" s="33"/>
      <c r="CJ49" s="33"/>
      <c r="CK49" s="33"/>
      <c r="CL49" s="33"/>
      <c r="CM49" s="33"/>
      <c r="CN49" s="33"/>
      <c r="CO49" s="33"/>
      <c r="CP49" s="33"/>
      <c r="CQ49" s="33"/>
      <c r="CR49" s="33"/>
      <c r="CS49" s="33"/>
      <c r="CT49" s="33"/>
      <c r="CU49" s="33"/>
      <c r="CV49" s="33"/>
      <c r="CW49" s="33"/>
      <c r="CX49" s="33"/>
      <c r="CY49" s="33"/>
      <c r="CZ49" s="33"/>
      <c r="DA49" s="33"/>
      <c r="DB49" s="33"/>
      <c r="DC49" s="33"/>
      <c r="DD49" s="33"/>
      <c r="DE49" s="33"/>
      <c r="DF49" s="33"/>
      <c r="DG49" s="33"/>
      <c r="DH49" s="33"/>
      <c r="DI49" s="33"/>
      <c r="DJ49" s="33"/>
      <c r="DK49" s="33"/>
      <c r="DL49" s="33"/>
      <c r="DM49" s="33"/>
      <c r="DN49" s="33"/>
      <c r="DO49" s="33"/>
      <c r="DP49" s="33"/>
      <c r="DQ49" s="33"/>
      <c r="DR49" s="33"/>
      <c r="DS49" s="33"/>
      <c r="DT49" s="33"/>
      <c r="DU49" s="33"/>
      <c r="DV49" s="33"/>
      <c r="DW49" s="33"/>
      <c r="DX49" s="33"/>
      <c r="DY49" s="33"/>
      <c r="DZ49" s="33"/>
      <c r="EA49" s="33"/>
      <c r="EB49" s="33"/>
      <c r="EC49" s="33"/>
      <c r="ED49" s="33"/>
      <c r="EE49" s="33"/>
      <c r="EF49" s="33"/>
      <c r="EG49" s="33"/>
      <c r="EH49" s="33"/>
      <c r="EI49" s="33"/>
      <c r="EJ49" s="33"/>
      <c r="EK49" s="33"/>
      <c r="EL49" s="33"/>
      <c r="EM49" s="33"/>
      <c r="EN49" s="33"/>
      <c r="EO49" s="33"/>
      <c r="EP49" s="33"/>
      <c r="EQ49" s="33"/>
      <c r="ER49" s="33"/>
      <c r="ES49" s="33"/>
      <c r="ET49" s="33"/>
      <c r="EU49" s="33"/>
      <c r="EV49" s="33"/>
      <c r="EW49" s="33"/>
      <c r="EX49" s="33"/>
      <c r="EY49" s="33"/>
      <c r="EZ49" s="33"/>
      <c r="FA49" s="33"/>
      <c r="FB49" s="33"/>
      <c r="FC49" s="33"/>
      <c r="FD49" s="33"/>
      <c r="FE49" s="33"/>
    </row>
  </sheetData>
  <mergeCells count="31">
    <mergeCell ref="A35:H35"/>
    <mergeCell ref="A43:O43"/>
    <mergeCell ref="A4:O4"/>
    <mergeCell ref="A13:A14"/>
    <mergeCell ref="B13:B14"/>
    <mergeCell ref="C13:C14"/>
    <mergeCell ref="D13:D14"/>
    <mergeCell ref="E13:H13"/>
    <mergeCell ref="A9:B9"/>
    <mergeCell ref="A8:B8"/>
    <mergeCell ref="B5:O5"/>
    <mergeCell ref="C12:O12"/>
    <mergeCell ref="B40:N41"/>
    <mergeCell ref="A37:N37"/>
    <mergeCell ref="A38:N38"/>
    <mergeCell ref="A46:G46"/>
    <mergeCell ref="A45:N45"/>
    <mergeCell ref="K2:O2"/>
    <mergeCell ref="C8:O8"/>
    <mergeCell ref="A10:B10"/>
    <mergeCell ref="C7:O7"/>
    <mergeCell ref="C44:I44"/>
    <mergeCell ref="A12:B12"/>
    <mergeCell ref="C9:O9"/>
    <mergeCell ref="A42:O42"/>
    <mergeCell ref="A44:B44"/>
    <mergeCell ref="C10:O10"/>
    <mergeCell ref="I13:K13"/>
    <mergeCell ref="L13:O13"/>
    <mergeCell ref="C11:O11"/>
    <mergeCell ref="M3:O3"/>
  </mergeCells>
  <pageMargins left="0.41" right="0.41" top="0.62" bottom="0.35433070866141736" header="0.2" footer="0.31496062992125984"/>
  <pageSetup paperSize="9" scale="43" orientation="landscape" r:id="rId1"/>
  <colBreaks count="1" manualBreakCount="1">
    <brk id="16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обосн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2026-07-23T07:00:16Z</dcterms:modified>
</cp:coreProperties>
</file>