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565" windowWidth="14805" windowHeight="5550"/>
  </bookViews>
  <sheets>
    <sheet name="Лист2" sheetId="27" r:id="rId1"/>
  </sheets>
  <calcPr calcId="144525"/>
</workbook>
</file>

<file path=xl/calcChain.xml><?xml version="1.0" encoding="utf-8"?>
<calcChain xmlns="http://schemas.openxmlformats.org/spreadsheetml/2006/main">
  <c r="O8" i="27" l="1"/>
  <c r="J8" i="27" l="1"/>
  <c r="I8" i="27"/>
  <c r="K8" i="27" s="1"/>
</calcChain>
</file>

<file path=xl/sharedStrings.xml><?xml version="1.0" encoding="utf-8"?>
<sst xmlns="http://schemas.openxmlformats.org/spreadsheetml/2006/main" count="30" uniqueCount="28">
  <si>
    <t>ОБОСНОВАНИЕ НМЦК</t>
  </si>
  <si>
    <t>Начальная (максимальная) цена контракта определена в соответствии со статьей 22 Федерального закона от 05.04.2013 №44-ФЗ «О контрактной системе в сфере закупок товаров, работ, услуг для обеспечения государственных и муниципальных нужд» Порядком определения начальной (максимальной) цены контракта, цены контракта, заключаемого с единственным поставщиком (подрядчиком, исполнителем), при осуществедении закупок лекарственных препаратов для медицинского применения, утвержденного приказом Минздрава России от 19.12.2019 №1064н.</t>
  </si>
  <si>
    <t>где:</t>
  </si>
  <si>
    <t>n - количество поставляемых лекарственных препаратов;</t>
  </si>
  <si>
    <t>Цi - цена единицы i-го лекарственного препарата &lt;7&gt; с учетом НДС и оптовой надбавки;</t>
  </si>
  <si>
    <t>Vi - объем поставки i-го лекарственного препарата.</t>
  </si>
  <si>
    <t xml:space="preserve">
</t>
  </si>
  <si>
    <t>Используемый метод определения НМЦК: 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п.6 ст.22 Федерального закона от 05.04.2013 №44-ФЗ "О контрактной системе в сфере закупок товаров, работ, услуг для обеспечения государственных и муниципальных нужд".</t>
  </si>
  <si>
    <t>№</t>
  </si>
  <si>
    <t>Наименование товара, услуги (работы)</t>
  </si>
  <si>
    <t>ОКПД2/КТРУ</t>
  </si>
  <si>
    <t>Ед. измерения</t>
  </si>
  <si>
    <t>Кол-во</t>
  </si>
  <si>
    <t>Цена без НДС (руб.)</t>
  </si>
  <si>
    <t>Минимальная цена без НДС (руб.)</t>
  </si>
  <si>
    <t xml:space="preserve">НМЦК </t>
  </si>
  <si>
    <t>Сред.знач</t>
  </si>
  <si>
    <t xml:space="preserve">Среднее квадратичное отклонение </t>
  </si>
  <si>
    <t xml:space="preserve">Коэффициент вариации (%)  </t>
  </si>
  <si>
    <t>Минимальная цена с НДС (руб.)</t>
  </si>
  <si>
    <t>Дата подготовки обоснования НМЦК: 01.09.2026</t>
  </si>
  <si>
    <t>ФИЛГРАСТИМ, Раствор для внутривенного и подкожного введения 0.96 мг/мл</t>
  </si>
  <si>
    <t>21.20.10.213</t>
  </si>
  <si>
    <t>КП №1  вх-1089 от 11.08.2026</t>
  </si>
  <si>
    <t>КП 2 (ГК ЕИС № 1772800895325001308)</t>
  </si>
  <si>
    <t>КП 3 (ГК ЕИС № 1771404207025005039)</t>
  </si>
  <si>
    <t>На основании проведенного анализа рынка и расчетов НМЦК составляет: 18 162,00 рубль</t>
  </si>
  <si>
    <t>упак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</si>
</sst>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XO Thames"/>
      <family val="1"/>
      <charset val="204"/>
    </font>
    <font>
      <sz val="10"/>
      <color theme="1"/>
      <name val="XO Thames"/>
      <family val="1"/>
      <charset val="204"/>
    </font>
    <font>
      <b/>
      <sz val="12"/>
      <color theme="1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7" xfId="0" applyFont="1" applyBorder="1" applyAlignment="1"/>
    <xf numFmtId="1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169379</xdr:colOff>
      <xdr:row>11</xdr:row>
      <xdr:rowOff>40999</xdr:rowOff>
    </xdr:from>
    <xdr:to>
      <xdr:col>1</xdr:col>
      <xdr:colOff>2004805</xdr:colOff>
      <xdr:row>11</xdr:row>
      <xdr:rowOff>297760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3876" t="12682" r="31939" b="14310"/>
        <a:stretch/>
      </xdr:blipFill>
      <xdr:spPr>
        <a:xfrm>
          <a:off x="778979" y="4489174"/>
          <a:ext cx="1835426" cy="256761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6</xdr:row>
      <xdr:rowOff>104776</xdr:rowOff>
    </xdr:from>
    <xdr:to>
      <xdr:col>9</xdr:col>
      <xdr:colOff>1206724</xdr:colOff>
      <xdr:row>6</xdr:row>
      <xdr:rowOff>478368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96175" y="3057526"/>
          <a:ext cx="1206724" cy="3735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114300</xdr:colOff>
      <xdr:row>6</xdr:row>
      <xdr:rowOff>118927</xdr:rowOff>
    </xdr:from>
    <xdr:to>
      <xdr:col>10</xdr:col>
      <xdr:colOff>904875</xdr:colOff>
      <xdr:row>6</xdr:row>
      <xdr:rowOff>472016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848725" y="3071677"/>
          <a:ext cx="790575" cy="353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24"/>
  <sheetViews>
    <sheetView tabSelected="1" zoomScaleNormal="100" workbookViewId="0">
      <selection activeCell="G16" sqref="G15:G16"/>
    </sheetView>
  </sheetViews>
  <sheetFormatPr defaultRowHeight="15" x14ac:dyDescent="0.25"/>
  <cols>
    <col min="2" max="2" width="32.140625" customWidth="1"/>
    <col min="3" max="3" width="14.28515625" customWidth="1"/>
    <col min="5" max="5" width="12.42578125" customWidth="1"/>
    <col min="6" max="6" width="14.85546875" customWidth="1"/>
    <col min="7" max="7" width="21.7109375" customWidth="1"/>
    <col min="8" max="8" width="22.5703125" customWidth="1"/>
    <col min="9" max="9" width="15.140625" hidden="1" customWidth="1"/>
    <col min="10" max="10" width="18.5703125" customWidth="1"/>
    <col min="11" max="11" width="15.7109375" customWidth="1"/>
    <col min="12" max="12" width="9.5703125" hidden="1" customWidth="1"/>
    <col min="13" max="13" width="11.5703125" customWidth="1"/>
    <col min="14" max="15" width="11" customWidth="1"/>
  </cols>
  <sheetData>
    <row r="2" spans="1:15" ht="15" customHeight="1" x14ac:dyDescent="0.2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81.75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 ht="20.2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56.25" customHeight="1" x14ac:dyDescent="0.25">
      <c r="A5" s="15" t="s">
        <v>7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7"/>
    </row>
    <row r="6" spans="1:15" ht="44.25" customHeight="1" x14ac:dyDescent="0.25">
      <c r="A6" s="20" t="s">
        <v>8</v>
      </c>
      <c r="B6" s="20" t="s">
        <v>9</v>
      </c>
      <c r="C6" s="20" t="s">
        <v>10</v>
      </c>
      <c r="D6" s="20" t="s">
        <v>11</v>
      </c>
      <c r="E6" s="20" t="s">
        <v>12</v>
      </c>
      <c r="F6" s="12" t="s">
        <v>23</v>
      </c>
      <c r="G6" s="12" t="s">
        <v>24</v>
      </c>
      <c r="H6" s="12" t="s">
        <v>25</v>
      </c>
      <c r="I6" s="21" t="s">
        <v>16</v>
      </c>
      <c r="J6" s="2" t="s">
        <v>17</v>
      </c>
      <c r="K6" s="2" t="s">
        <v>18</v>
      </c>
      <c r="L6" s="2"/>
      <c r="M6" s="20" t="s">
        <v>14</v>
      </c>
      <c r="N6" s="20" t="s">
        <v>19</v>
      </c>
      <c r="O6" s="21" t="s">
        <v>15</v>
      </c>
    </row>
    <row r="7" spans="1:15" ht="46.5" customHeight="1" x14ac:dyDescent="0.25">
      <c r="A7" s="20"/>
      <c r="B7" s="20"/>
      <c r="C7" s="20"/>
      <c r="D7" s="20"/>
      <c r="E7" s="20"/>
      <c r="F7" s="2" t="s">
        <v>13</v>
      </c>
      <c r="G7" s="2" t="s">
        <v>13</v>
      </c>
      <c r="H7" s="2" t="s">
        <v>13</v>
      </c>
      <c r="I7" s="22"/>
      <c r="J7" s="4"/>
      <c r="K7" s="4"/>
      <c r="L7" s="2"/>
      <c r="M7" s="20"/>
      <c r="N7" s="20"/>
      <c r="O7" s="22"/>
    </row>
    <row r="8" spans="1:15" ht="51.75" customHeight="1" x14ac:dyDescent="0.25">
      <c r="A8" s="2">
        <v>1</v>
      </c>
      <c r="B8" s="11" t="s">
        <v>21</v>
      </c>
      <c r="C8" s="11" t="s">
        <v>22</v>
      </c>
      <c r="D8" s="11" t="s">
        <v>27</v>
      </c>
      <c r="E8" s="10">
        <v>1</v>
      </c>
      <c r="F8" s="9">
        <v>16510.909</v>
      </c>
      <c r="G8" s="13">
        <v>17793</v>
      </c>
      <c r="H8" s="10">
        <v>17957.5</v>
      </c>
      <c r="I8" s="2">
        <f>(F8+G8+H8)/3</f>
        <v>17420.469666666668</v>
      </c>
      <c r="J8" s="9">
        <f>STDEVA(F8:H8)</f>
        <v>791.98517489933715</v>
      </c>
      <c r="K8" s="8">
        <f>IF(I8&gt;0,STDEVA(F8:H8)/(SUM(F8:H8)/COUNTIF(F8:H8,"&gt;0")),0)</f>
        <v>4.5462905998152697E-2</v>
      </c>
      <c r="L8" s="2"/>
      <c r="M8" s="9">
        <v>16510.909</v>
      </c>
      <c r="N8" s="10">
        <v>18162</v>
      </c>
      <c r="O8" s="10">
        <f>N8*E8</f>
        <v>18162</v>
      </c>
    </row>
    <row r="9" spans="1:15" ht="20.25" customHeight="1" x14ac:dyDescent="0.25">
      <c r="A9" s="23" t="s">
        <v>26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5"/>
    </row>
    <row r="10" spans="1:1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thickBo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29.25" customHeight="1" thickBot="1" x14ac:dyDescent="0.3">
      <c r="A12" s="5" t="s">
        <v>6</v>
      </c>
      <c r="B12" s="7"/>
      <c r="C12" s="6"/>
      <c r="D12" s="6"/>
      <c r="E12" s="6"/>
      <c r="F12" s="6"/>
      <c r="G12" s="6"/>
      <c r="H12" s="6"/>
      <c r="I12" s="6"/>
      <c r="J12" s="6"/>
      <c r="K12" s="6"/>
      <c r="L12" s="1"/>
      <c r="M12" s="1"/>
      <c r="N12" s="1"/>
      <c r="O12" s="1"/>
    </row>
    <row r="13" spans="1:15" x14ac:dyDescent="0.25">
      <c r="A13" s="1" t="s">
        <v>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5">
      <c r="A14" s="1" t="s">
        <v>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5">
      <c r="A15" s="1" t="s">
        <v>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5">
      <c r="A16" s="1" t="s">
        <v>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5">
      <c r="A18" s="19" t="s">
        <v>20</v>
      </c>
      <c r="B18" s="19"/>
      <c r="C18" s="19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</sheetData>
  <mergeCells count="14">
    <mergeCell ref="A3:O3"/>
    <mergeCell ref="A5:O5"/>
    <mergeCell ref="A2:O2"/>
    <mergeCell ref="A18:C18"/>
    <mergeCell ref="N6:N7"/>
    <mergeCell ref="M6:M7"/>
    <mergeCell ref="E6:E7"/>
    <mergeCell ref="D6:D7"/>
    <mergeCell ref="C6:C7"/>
    <mergeCell ref="I6:I7"/>
    <mergeCell ref="B6:B7"/>
    <mergeCell ref="A6:A7"/>
    <mergeCell ref="A9:O9"/>
    <mergeCell ref="O6:O7"/>
  </mergeCells>
  <pageMargins left="0.7" right="0.7" top="0.75" bottom="0.75" header="0.3" footer="0.3"/>
  <pageSetup paperSize="9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2026-09-01T03:49:11Z</dcterms:modified>
</cp:coreProperties>
</file>