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Рентгенпленки для ВДКБ\"/>
    </mc:Choice>
  </mc:AlternateContent>
  <bookViews>
    <workbookView xWindow="0" yWindow="0" windowWidth="19155" windowHeight="10065"/>
  </bookViews>
  <sheets>
    <sheet name="Н(М)ЦК по ПП 450н" sheetId="19" r:id="rId1"/>
  </sheets>
  <definedNames>
    <definedName name="RangeW" localSheetId="0">#REF!</definedName>
    <definedName name="RangeW">#REF!</definedName>
    <definedName name="_xlnm.Print_Area" localSheetId="0">'Н(М)ЦК по ПП 450н'!$A$1:$S$15</definedName>
  </definedNames>
  <calcPr calcId="162913"/>
</workbook>
</file>

<file path=xl/calcChain.xml><?xml version="1.0" encoding="utf-8"?>
<calcChain xmlns="http://schemas.openxmlformats.org/spreadsheetml/2006/main">
  <c r="S10" i="19" l="1"/>
  <c r="S9" i="19"/>
  <c r="G10" i="19" l="1"/>
  <c r="J10" i="19" s="1"/>
  <c r="K10" i="19"/>
  <c r="M10" i="19"/>
  <c r="Q10" i="19"/>
  <c r="R10" i="19" s="1"/>
  <c r="Q9" i="19"/>
  <c r="M9" i="19"/>
  <c r="K9" i="19"/>
  <c r="G9" i="19"/>
  <c r="J9" i="19" s="1"/>
  <c r="O10" i="19" l="1"/>
  <c r="P10" i="19" s="1"/>
  <c r="O9" i="19"/>
  <c r="P9" i="19" s="1"/>
  <c r="L10" i="19"/>
  <c r="L9" i="19"/>
  <c r="R9" i="19"/>
  <c r="P11" i="19" l="1"/>
  <c r="R11" i="19"/>
  <c r="S11" i="19"/>
</calcChain>
</file>

<file path=xl/sharedStrings.xml><?xml version="1.0" encoding="utf-8"?>
<sst xmlns="http://schemas.openxmlformats.org/spreadsheetml/2006/main" count="30" uniqueCount="28">
  <si>
    <t>Ед. измер.</t>
  </si>
  <si>
    <t>№ п/п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</si>
  <si>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</si>
  <si>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ед.</t>
  </si>
  <si>
    <t>n - кол-во значений, используемых в расчете</t>
  </si>
  <si>
    <t>Определение однородности совокупности значений выявленных цен</t>
  </si>
  <si>
    <t>Среднее квадратичное отклонение</t>
  </si>
  <si>
    <t>ИЦИ № 1</t>
  </si>
  <si>
    <t>ИЦИ № 2</t>
  </si>
  <si>
    <t>ИЦИ № 3</t>
  </si>
  <si>
    <r>
      <t xml:space="preserve">V - коэф-нт вариации                  </t>
    </r>
    <r>
      <rPr>
        <i/>
        <sz val="12"/>
        <rFont val="Times New Roman"/>
        <family val="1"/>
        <charset val="204"/>
      </rPr>
      <t>(не должен превышать 33%)</t>
    </r>
  </si>
  <si>
    <t>Наименование предмета контракта</t>
  </si>
  <si>
    <t xml:space="preserve">Коммерческие предложения (без учета НДС) </t>
  </si>
  <si>
    <t>НМЦК</t>
  </si>
  <si>
    <t>Цена за единицу изм. ИЦИ с минимальной суммой, (руб.)*</t>
  </si>
  <si>
    <t>НМЦК по ИЦИ с минимальной суммой,  (руб.)</t>
  </si>
  <si>
    <t>&lt;ц&gt; - средн. арифм. величина цены единицы прод-ции с округлением до сотых долей, руб.</t>
  </si>
  <si>
    <t xml:space="preserve">Начальная цена единицы медицинского изделия (далее - НЦЕ), устанавливается как средневзвешенное значение собранных заказчиком, с округлением до сотых долей </t>
  </si>
  <si>
    <t>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и Приказом Министерства здравоохранения РФ от 15 мая 2020 г.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</t>
  </si>
  <si>
    <t>Налог на добавленную стоимость, НДС, %</t>
  </si>
  <si>
    <t>НМЦК по ИЦИ с минимальной суммой, с НДС (руб.)</t>
  </si>
  <si>
    <t>Начальная цена единицы медицинского изделия с НДС</t>
  </si>
  <si>
    <t>Обоснование начальной (максимальной) цены контракта на поставку медицинских изделий.</t>
  </si>
  <si>
    <t>* в соответствии с п.18 приказа Министерства здравоохранения РФ от 15 мая 2020 г. № 450н. НМЦК может быть снижена заказчиком по сравнению с НМЦК, определенной в соответствии с настоящим порядком, исходя из имеющегося у заказчика объема финансового обеспечения для осуществления соответствующей закупки, с пропорциональным снижением начальных цен единиц закупаемых медицинских изделий.</t>
  </si>
  <si>
    <t>Пленка рентгеновская медицинская</t>
  </si>
  <si>
    <t>уп</t>
  </si>
  <si>
    <t xml:space="preserve">На основании приведенных данных устанавливается следующая начальная (максимальная) цена контракта:  79 300.50 (семьдесят девять тысяч триста) рублей 50 копеек.
</t>
  </si>
  <si>
    <t>Подготовил:  старший специалист по закупкам – Манукян К.С.
30.07.2026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</si>
</sst>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[$-419]General"/>
    <numFmt numFmtId="166" formatCode="#,##0.00_ ;\-#,##0.00\ "/>
  </numFmts>
  <fonts count="40" x14ac:knownFonts="1">
    <font>
      <sz val="10"/>
      <name val="Arial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Helv"/>
      <charset val="204"/>
    </font>
    <font>
      <i/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Arial"/>
      <family val="2"/>
      <charset val="204"/>
    </font>
    <font>
      <b/>
      <sz val="1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2">
    <xf numFmtId="0" fontId="0" fillId="0" borderId="0"/>
    <xf numFmtId="0" fontId="1" fillId="0" borderId="0"/>
    <xf numFmtId="165" fontId="29" fillId="0" borderId="0" applyBorder="0" applyProtection="0"/>
    <xf numFmtId="0" fontId="3" fillId="0" borderId="0"/>
    <xf numFmtId="0" fontId="15" fillId="0" borderId="0"/>
    <xf numFmtId="0" fontId="15" fillId="0" borderId="0"/>
    <xf numFmtId="0" fontId="27" fillId="0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4" fillId="4" borderId="1" applyNumberFormat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6" fillId="11" borderId="1" applyNumberFormat="0" applyAlignment="0" applyProtection="0"/>
    <xf numFmtId="0" fontId="30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31" fillId="0" borderId="0"/>
    <xf numFmtId="0" fontId="3" fillId="0" borderId="0"/>
    <xf numFmtId="0" fontId="15" fillId="0" borderId="0" applyFill="0"/>
    <xf numFmtId="0" fontId="31" fillId="0" borderId="0"/>
    <xf numFmtId="0" fontId="15" fillId="0" borderId="0"/>
    <xf numFmtId="0" fontId="1" fillId="0" borderId="0"/>
    <xf numFmtId="0" fontId="31" fillId="0" borderId="0"/>
    <xf numFmtId="0" fontId="15" fillId="0" borderId="0"/>
    <xf numFmtId="0" fontId="15" fillId="0" borderId="0"/>
    <xf numFmtId="0" fontId="31" fillId="0" borderId="0"/>
    <xf numFmtId="0" fontId="3" fillId="0" borderId="0"/>
    <xf numFmtId="0" fontId="32" fillId="0" borderId="0"/>
    <xf numFmtId="0" fontId="31" fillId="0" borderId="0"/>
    <xf numFmtId="0" fontId="3" fillId="0" borderId="0"/>
    <xf numFmtId="0" fontId="15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4" borderId="8" applyNumberFormat="0" applyFont="0" applyAlignment="0" applyProtection="0"/>
    <xf numFmtId="0" fontId="1" fillId="14" borderId="8" applyNumberFormat="0" applyFon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4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</cellStyleXfs>
  <cellXfs count="98">
    <xf numFmtId="0" fontId="0" fillId="0" borderId="0" xfId="0"/>
    <xf numFmtId="0" fontId="2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22" fillId="0" borderId="0" xfId="0" applyFont="1" applyAlignment="1">
      <alignment vertical="top"/>
    </xf>
    <xf numFmtId="0" fontId="22" fillId="0" borderId="0" xfId="0" applyFont="1" applyBorder="1" applyAlignment="1">
      <alignment vertical="top"/>
    </xf>
    <xf numFmtId="0" fontId="22" fillId="0" borderId="0" xfId="56" applyFont="1" applyAlignment="1">
      <alignment vertical="top"/>
    </xf>
    <xf numFmtId="0" fontId="22" fillId="0" borderId="0" xfId="0" applyFont="1" applyAlignment="1">
      <alignment horizontal="right" vertical="top"/>
    </xf>
    <xf numFmtId="0" fontId="21" fillId="0" borderId="0" xfId="0" applyFont="1" applyAlignment="1">
      <alignment vertical="top"/>
    </xf>
    <xf numFmtId="0" fontId="33" fillId="0" borderId="0" xfId="0" applyFont="1"/>
    <xf numFmtId="0" fontId="22" fillId="0" borderId="0" xfId="0" applyFont="1"/>
    <xf numFmtId="0" fontId="28" fillId="0" borderId="0" xfId="0" applyFont="1" applyAlignment="1">
      <alignment horizontal="center"/>
    </xf>
    <xf numFmtId="0" fontId="24" fillId="0" borderId="0" xfId="0" applyFont="1" applyAlignment="1">
      <alignment horizontal="center" vertical="top" wrapText="1"/>
    </xf>
    <xf numFmtId="0" fontId="23" fillId="0" borderId="0" xfId="0" applyFont="1" applyAlignment="1"/>
    <xf numFmtId="0" fontId="0" fillId="0" borderId="0" xfId="0" applyAlignment="1">
      <alignment vertical="center"/>
    </xf>
    <xf numFmtId="0" fontId="23" fillId="0" borderId="16" xfId="0" applyFont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164" fontId="23" fillId="0" borderId="0" xfId="0" applyNumberFormat="1" applyFont="1" applyBorder="1" applyAlignment="1">
      <alignment vertical="center"/>
    </xf>
    <xf numFmtId="0" fontId="22" fillId="0" borderId="0" xfId="0" applyFont="1" applyAlignment="1">
      <alignment horizontal="left" vertical="top"/>
    </xf>
    <xf numFmtId="4" fontId="22" fillId="0" borderId="23" xfId="0" applyNumberFormat="1" applyFont="1" applyBorder="1" applyAlignment="1">
      <alignment horizontal="center" vertical="center" wrapText="1"/>
    </xf>
    <xf numFmtId="0" fontId="25" fillId="15" borderId="28" xfId="0" applyFont="1" applyFill="1" applyBorder="1" applyAlignment="1">
      <alignment horizontal="center" vertical="center" wrapText="1"/>
    </xf>
    <xf numFmtId="4" fontId="22" fillId="0" borderId="29" xfId="0" applyNumberFormat="1" applyFont="1" applyBorder="1" applyAlignment="1">
      <alignment horizontal="center" vertical="center" wrapText="1"/>
    </xf>
    <xf numFmtId="0" fontId="25" fillId="15" borderId="29" xfId="0" applyNumberFormat="1" applyFont="1" applyFill="1" applyBorder="1" applyAlignment="1">
      <alignment horizontal="center" vertical="center" wrapText="1"/>
    </xf>
    <xf numFmtId="166" fontId="22" fillId="0" borderId="29" xfId="0" applyNumberFormat="1" applyFont="1" applyBorder="1" applyAlignment="1">
      <alignment horizontal="center" vertical="center" wrapText="1"/>
    </xf>
    <xf numFmtId="164" fontId="22" fillId="0" borderId="29" xfId="0" applyNumberFormat="1" applyFont="1" applyBorder="1" applyAlignment="1">
      <alignment horizontal="center" vertical="center" wrapText="1"/>
    </xf>
    <xf numFmtId="10" fontId="22" fillId="0" borderId="29" xfId="0" applyNumberFormat="1" applyFont="1" applyBorder="1" applyAlignment="1">
      <alignment horizontal="center" vertical="center" wrapText="1"/>
    </xf>
    <xf numFmtId="166" fontId="22" fillId="0" borderId="29" xfId="0" applyNumberFormat="1" applyFont="1" applyFill="1" applyBorder="1" applyAlignment="1">
      <alignment horizontal="center" vertical="center" wrapText="1"/>
    </xf>
    <xf numFmtId="4" fontId="22" fillId="0" borderId="30" xfId="0" applyNumberFormat="1" applyFont="1" applyBorder="1" applyAlignment="1">
      <alignment horizontal="center" vertical="center" wrapText="1"/>
    </xf>
    <xf numFmtId="0" fontId="25" fillId="15" borderId="19" xfId="0" applyFont="1" applyFill="1" applyBorder="1" applyAlignment="1">
      <alignment horizontal="center" vertical="center" wrapText="1"/>
    </xf>
    <xf numFmtId="4" fontId="22" fillId="0" borderId="20" xfId="0" applyNumberFormat="1" applyFont="1" applyBorder="1" applyAlignment="1">
      <alignment horizontal="center" vertical="center" wrapText="1"/>
    </xf>
    <xf numFmtId="0" fontId="25" fillId="15" borderId="20" xfId="0" applyNumberFormat="1" applyFont="1" applyFill="1" applyBorder="1" applyAlignment="1">
      <alignment horizontal="center" vertical="center" wrapText="1"/>
    </xf>
    <xf numFmtId="166" fontId="22" fillId="0" borderId="20" xfId="0" applyNumberFormat="1" applyFont="1" applyBorder="1" applyAlignment="1">
      <alignment horizontal="center" vertical="center" wrapText="1"/>
    </xf>
    <xf numFmtId="164" fontId="22" fillId="0" borderId="20" xfId="0" applyNumberFormat="1" applyFont="1" applyBorder="1" applyAlignment="1">
      <alignment horizontal="center" vertical="center" wrapText="1"/>
    </xf>
    <xf numFmtId="10" fontId="22" fillId="0" borderId="20" xfId="0" applyNumberFormat="1" applyFont="1" applyBorder="1" applyAlignment="1">
      <alignment horizontal="center" vertical="center" wrapText="1"/>
    </xf>
    <xf numFmtId="166" fontId="22" fillId="0" borderId="20" xfId="0" applyNumberFormat="1" applyFont="1" applyFill="1" applyBorder="1" applyAlignment="1">
      <alignment horizontal="center" vertical="center" wrapText="1"/>
    </xf>
    <xf numFmtId="4" fontId="22" fillId="0" borderId="27" xfId="0" applyNumberFormat="1" applyFont="1" applyBorder="1" applyAlignment="1">
      <alignment horizontal="center" vertical="center" wrapText="1"/>
    </xf>
    <xf numFmtId="4" fontId="22" fillId="0" borderId="22" xfId="0" applyNumberFormat="1" applyFont="1" applyBorder="1" applyAlignment="1">
      <alignment horizontal="center" vertical="center" wrapText="1"/>
    </xf>
    <xf numFmtId="4" fontId="22" fillId="0" borderId="26" xfId="0" applyNumberFormat="1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4" fontId="23" fillId="0" borderId="41" xfId="0" applyNumberFormat="1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164" fontId="23" fillId="0" borderId="40" xfId="0" applyNumberFormat="1" applyFont="1" applyBorder="1" applyAlignment="1">
      <alignment horizontal="center" vertical="center"/>
    </xf>
    <xf numFmtId="164" fontId="23" fillId="0" borderId="34" xfId="0" applyNumberFormat="1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 wrapText="1"/>
    </xf>
    <xf numFmtId="0" fontId="25" fillId="15" borderId="37" xfId="0" applyFont="1" applyFill="1" applyBorder="1" applyAlignment="1">
      <alignment horizontal="center" vertical="center" wrapText="1"/>
    </xf>
    <xf numFmtId="0" fontId="25" fillId="15" borderId="39" xfId="0" applyFont="1" applyFill="1" applyBorder="1" applyAlignment="1">
      <alignment horizontal="center" vertical="center" wrapText="1"/>
    </xf>
    <xf numFmtId="0" fontId="25" fillId="15" borderId="39" xfId="0" applyNumberFormat="1" applyFont="1" applyFill="1" applyBorder="1" applyAlignment="1">
      <alignment horizontal="center" vertical="center" wrapText="1"/>
    </xf>
    <xf numFmtId="0" fontId="25" fillId="15" borderId="41" xfId="0" applyNumberFormat="1" applyFont="1" applyFill="1" applyBorder="1" applyAlignment="1">
      <alignment horizontal="center" vertical="center" wrapText="1"/>
    </xf>
    <xf numFmtId="0" fontId="25" fillId="0" borderId="38" xfId="0" applyNumberFormat="1" applyFont="1" applyBorder="1" applyAlignment="1">
      <alignment horizontal="center" vertical="center" wrapText="1"/>
    </xf>
    <xf numFmtId="0" fontId="25" fillId="0" borderId="40" xfId="0" applyNumberFormat="1" applyFont="1" applyBorder="1" applyAlignment="1">
      <alignment horizontal="center" vertical="center" wrapText="1"/>
    </xf>
    <xf numFmtId="0" fontId="25" fillId="0" borderId="34" xfId="0" applyNumberFormat="1" applyFont="1" applyBorder="1" applyAlignment="1">
      <alignment horizontal="center" vertical="center" wrapText="1"/>
    </xf>
    <xf numFmtId="0" fontId="22" fillId="0" borderId="20" xfId="0" applyFont="1" applyBorder="1" applyAlignment="1">
      <alignment vertical="center" wrapText="1"/>
    </xf>
    <xf numFmtId="0" fontId="21" fillId="0" borderId="20" xfId="0" applyFont="1" applyBorder="1" applyAlignment="1">
      <alignment horizontal="center" vertical="center"/>
    </xf>
    <xf numFmtId="0" fontId="22" fillId="0" borderId="29" xfId="0" applyFont="1" applyBorder="1" applyAlignment="1">
      <alignment vertical="center" wrapText="1"/>
    </xf>
    <xf numFmtId="0" fontId="21" fillId="0" borderId="29" xfId="0" applyFont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 wrapText="1"/>
    </xf>
    <xf numFmtId="4" fontId="22" fillId="0" borderId="20" xfId="0" applyNumberFormat="1" applyFont="1" applyFill="1" applyBorder="1" applyAlignment="1">
      <alignment horizontal="center" vertical="center" wrapText="1"/>
    </xf>
    <xf numFmtId="4" fontId="22" fillId="0" borderId="29" xfId="0" applyNumberFormat="1" applyFont="1" applyFill="1" applyBorder="1" applyAlignment="1">
      <alignment horizontal="center" vertical="center" wrapText="1"/>
    </xf>
    <xf numFmtId="4" fontId="22" fillId="16" borderId="20" xfId="0" applyNumberFormat="1" applyFont="1" applyFill="1" applyBorder="1" applyAlignment="1">
      <alignment horizontal="center" vertical="center" wrapText="1"/>
    </xf>
    <xf numFmtId="4" fontId="22" fillId="16" borderId="29" xfId="0" applyNumberFormat="1" applyFont="1" applyFill="1" applyBorder="1" applyAlignment="1">
      <alignment horizontal="center" vertical="center" wrapText="1"/>
    </xf>
    <xf numFmtId="4" fontId="23" fillId="16" borderId="13" xfId="0" applyNumberFormat="1" applyFont="1" applyFill="1" applyBorder="1" applyAlignment="1">
      <alignment horizontal="center" vertical="center" wrapText="1"/>
    </xf>
    <xf numFmtId="4" fontId="23" fillId="16" borderId="1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 wrapText="1"/>
    </xf>
    <xf numFmtId="0" fontId="23" fillId="0" borderId="14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3" fillId="0" borderId="15" xfId="0" applyNumberFormat="1" applyFont="1" applyBorder="1" applyAlignment="1">
      <alignment horizontal="center" vertical="center" wrapText="1"/>
    </xf>
    <xf numFmtId="0" fontId="23" fillId="0" borderId="10" xfId="0" applyNumberFormat="1" applyFont="1" applyBorder="1" applyAlignment="1">
      <alignment horizontal="center" vertical="center" wrapText="1"/>
    </xf>
    <xf numFmtId="0" fontId="23" fillId="0" borderId="32" xfId="0" applyNumberFormat="1" applyFont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top" wrapText="1"/>
    </xf>
    <xf numFmtId="0" fontId="34" fillId="0" borderId="15" xfId="1" applyFont="1" applyBorder="1" applyAlignment="1">
      <alignment horizontal="center" vertical="center" wrapText="1"/>
    </xf>
    <xf numFmtId="0" fontId="34" fillId="0" borderId="10" xfId="1" applyFont="1" applyBorder="1" applyAlignment="1">
      <alignment horizontal="center" vertical="center" wrapText="1"/>
    </xf>
    <xf numFmtId="0" fontId="34" fillId="0" borderId="32" xfId="1" applyFont="1" applyBorder="1" applyAlignment="1">
      <alignment horizontal="center" vertical="center" wrapText="1"/>
    </xf>
    <xf numFmtId="0" fontId="37" fillId="0" borderId="0" xfId="0" applyFont="1" applyAlignment="1">
      <alignment horizontal="center" vertical="top" wrapText="1"/>
    </xf>
    <xf numFmtId="0" fontId="23" fillId="0" borderId="24" xfId="1" applyFont="1" applyBorder="1" applyAlignment="1">
      <alignment horizontal="center" vertical="center" wrapText="1"/>
    </xf>
    <xf numFmtId="0" fontId="23" fillId="0" borderId="25" xfId="1" applyFont="1" applyBorder="1" applyAlignment="1">
      <alignment horizontal="center" vertical="center" wrapText="1"/>
    </xf>
    <xf numFmtId="0" fontId="38" fillId="0" borderId="0" xfId="0" applyFont="1" applyAlignment="1">
      <alignment horizontal="left" vertical="top" wrapText="1"/>
    </xf>
    <xf numFmtId="0" fontId="39" fillId="0" borderId="0" xfId="0" applyFont="1" applyBorder="1" applyAlignment="1">
      <alignment vertical="top" wrapText="1"/>
    </xf>
    <xf numFmtId="0" fontId="23" fillId="0" borderId="37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36" fillId="0" borderId="35" xfId="1" applyFont="1" applyBorder="1" applyAlignment="1">
      <alignment horizontal="center" vertical="center" wrapText="1"/>
    </xf>
    <xf numFmtId="0" fontId="36" fillId="0" borderId="12" xfId="1" applyFont="1" applyBorder="1" applyAlignment="1">
      <alignment horizontal="center" vertical="center" wrapText="1"/>
    </xf>
    <xf numFmtId="0" fontId="23" fillId="0" borderId="36" xfId="1" applyFont="1" applyBorder="1" applyAlignment="1">
      <alignment horizontal="center" vertical="center" wrapText="1"/>
    </xf>
    <xf numFmtId="0" fontId="23" fillId="0" borderId="21" xfId="1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top"/>
    </xf>
    <xf numFmtId="0" fontId="35" fillId="0" borderId="32" xfId="0" applyFont="1" applyBorder="1" applyAlignment="1">
      <alignment horizontal="center" vertical="top"/>
    </xf>
    <xf numFmtId="0" fontId="23" fillId="0" borderId="10" xfId="0" applyNumberFormat="1" applyFont="1" applyBorder="1" applyAlignment="1">
      <alignment horizontal="center" vertical="top" wrapText="1"/>
    </xf>
    <xf numFmtId="0" fontId="23" fillId="0" borderId="32" xfId="0" applyNumberFormat="1" applyFont="1" applyBorder="1" applyAlignment="1">
      <alignment horizontal="center" vertical="top" wrapText="1"/>
    </xf>
    <xf numFmtId="0" fontId="35" fillId="0" borderId="18" xfId="0" applyFont="1" applyBorder="1" applyAlignment="1">
      <alignment horizontal="center" vertical="center" wrapText="1"/>
    </xf>
    <xf numFmtId="0" fontId="35" fillId="0" borderId="33" xfId="0" applyFont="1" applyBorder="1" applyAlignment="1">
      <alignment horizontal="center" vertical="center" wrapText="1"/>
    </xf>
  </cellXfs>
  <cellStyles count="72">
    <cellStyle name="Excel Built-in Normal" xfId="1"/>
    <cellStyle name="Excel Built-in Normal 2" xfId="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3"/>
    <cellStyle name="Normal 2" xfId="4"/>
    <cellStyle name="Normal 3" xfId="5"/>
    <cellStyle name="Style 1" xfId="6"/>
    <cellStyle name="Акцент1" xfId="7" builtinId="29" customBuiltin="1"/>
    <cellStyle name="Акцент1 2" xfId="8"/>
    <cellStyle name="Акцент2" xfId="9" builtinId="33" customBuiltin="1"/>
    <cellStyle name="Акцент2 2" xfId="10"/>
    <cellStyle name="Акцент3" xfId="11" builtinId="37" customBuiltin="1"/>
    <cellStyle name="Акцент3 2" xfId="12"/>
    <cellStyle name="Акцент4" xfId="13" builtinId="41" customBuiltin="1"/>
    <cellStyle name="Акцент4 2" xfId="14"/>
    <cellStyle name="Акцент5" xfId="15" builtinId="45" customBuiltin="1"/>
    <cellStyle name="Акцент5 2" xfId="16"/>
    <cellStyle name="Акцент6" xfId="17" builtinId="49" customBuiltin="1"/>
    <cellStyle name="Акцент6 2" xfId="18"/>
    <cellStyle name="Ввод " xfId="19" builtinId="20" customBuiltin="1"/>
    <cellStyle name="Ввод  2" xfId="20"/>
    <cellStyle name="Вывод" xfId="21" builtinId="21" customBuiltin="1"/>
    <cellStyle name="Вывод 2" xfId="22"/>
    <cellStyle name="Вычисление" xfId="23" builtinId="22" customBuiltin="1"/>
    <cellStyle name="Вычисление 2" xfId="24"/>
    <cellStyle name="Гиперссылка 2" xfId="25"/>
    <cellStyle name="Заголовок 1" xfId="26" builtinId="16" customBuiltin="1"/>
    <cellStyle name="Заголовок 1 2" xfId="27"/>
    <cellStyle name="Заголовок 2" xfId="28" builtinId="17" customBuiltin="1"/>
    <cellStyle name="Заголовок 2 2" xfId="29"/>
    <cellStyle name="Заголовок 3" xfId="30" builtinId="18" customBuiltin="1"/>
    <cellStyle name="Заголовок 3 2" xfId="31"/>
    <cellStyle name="Заголовок 4" xfId="32" builtinId="19" customBuiltin="1"/>
    <cellStyle name="Заголовок 4 2" xfId="33"/>
    <cellStyle name="Итог" xfId="34" builtinId="25" customBuiltin="1"/>
    <cellStyle name="Итог 2" xfId="35"/>
    <cellStyle name="Контрольная ячейка" xfId="36" builtinId="23" customBuiltin="1"/>
    <cellStyle name="Контрольная ячейка 2" xfId="37"/>
    <cellStyle name="Название" xfId="38" builtinId="15" customBuiltin="1"/>
    <cellStyle name="Название 2" xfId="39"/>
    <cellStyle name="Нейтральный" xfId="40" builtinId="28" customBuiltin="1"/>
    <cellStyle name="Нейтральный 2" xfId="41"/>
    <cellStyle name="Обычный" xfId="0" builtinId="0"/>
    <cellStyle name="Обычный 2" xfId="42"/>
    <cellStyle name="Обычный 2 2" xfId="43"/>
    <cellStyle name="Обычный 2 3" xfId="44"/>
    <cellStyle name="Обычный 3" xfId="45"/>
    <cellStyle name="Обычный 3 2" xfId="46"/>
    <cellStyle name="Обычный 4" xfId="47"/>
    <cellStyle name="Обычный 4 2" xfId="48"/>
    <cellStyle name="Обычный 4 3" xfId="49"/>
    <cellStyle name="Обычный 5" xfId="50"/>
    <cellStyle name="Обычный 6" xfId="51"/>
    <cellStyle name="Обычный 6 2" xfId="52"/>
    <cellStyle name="Обычный 7" xfId="53"/>
    <cellStyle name="Обычный 8" xfId="54"/>
    <cellStyle name="Обычный 9" xfId="55"/>
    <cellStyle name="Обычный_Сургут КПНД Документы для организации и проведения опережающих торгов на 2009 год (оказание услуг по проведению клинико-бактериологических исследований )" xfId="56"/>
    <cellStyle name="Плохой" xfId="57" builtinId="27" customBuiltin="1"/>
    <cellStyle name="Плохой 2" xfId="58"/>
    <cellStyle name="Пояснение" xfId="59" builtinId="53" customBuiltin="1"/>
    <cellStyle name="Пояснение 2" xfId="60"/>
    <cellStyle name="Примечание" xfId="61" builtinId="10" customBuiltin="1"/>
    <cellStyle name="Примечание 2" xfId="62"/>
    <cellStyle name="Связанная ячейка" xfId="63" builtinId="24" customBuiltin="1"/>
    <cellStyle name="Связанная ячейка 2" xfId="64"/>
    <cellStyle name="Стиль 1" xfId="65"/>
    <cellStyle name="Текст предупреждения" xfId="66" builtinId="11" customBuiltin="1"/>
    <cellStyle name="Текст предупреждения 2" xfId="67"/>
    <cellStyle name="Финансовый 2" xfId="68"/>
    <cellStyle name="Финансовый 3" xfId="69"/>
    <cellStyle name="Хороший" xfId="70" builtinId="26" customBuiltin="1"/>
    <cellStyle name="Хороший 2" xfId="71"/>
  </cellStyles>
  <dxfs count="1">
    <dxf>
      <fill>
        <patternFill>
          <bgColor rgb="FFFFF189"/>
        </patternFill>
      </fill>
    </dxf>
  </dxfs>
  <tableStyles count="0" defaultTableStyle="TableStyleMedium9" defaultPivotStyle="PivotStyleLight16"/>
  <colors>
    <mruColors>
      <color rgb="FFFFF1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142315</xdr:colOff>
      <xdr:row>5</xdr:row>
      <xdr:rowOff>1103219</xdr:rowOff>
    </xdr:from>
    <xdr:to>
      <xdr:col>11</xdr:col>
      <xdr:colOff>913840</xdr:colOff>
      <xdr:row>6</xdr:row>
      <xdr:rowOff>150719</xdr:rowOff>
    </xdr:to>
    <xdr:pic>
      <xdr:nvPicPr>
        <xdr:cNvPr id="2" name="Picture 19" descr="C:\Temp\KClipboardExport\8c4wnzh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9668" y="3389219"/>
          <a:ext cx="771525" cy="515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133350</xdr:colOff>
      <xdr:row>5</xdr:row>
      <xdr:rowOff>914400</xdr:rowOff>
    </xdr:from>
    <xdr:to>
      <xdr:col>6</xdr:col>
      <xdr:colOff>704850</xdr:colOff>
      <xdr:row>5</xdr:row>
      <xdr:rowOff>1209675</xdr:rowOff>
    </xdr:to>
    <xdr:pic>
      <xdr:nvPicPr>
        <xdr:cNvPr id="3" name="Рисунок 21" descr="C:\Temp\KClipboardExport\l41eo45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82" t="17999" b="24001"/>
        <a:stretch>
          <a:fillRect/>
        </a:stretch>
      </xdr:blipFill>
      <xdr:spPr bwMode="auto">
        <a:xfrm>
          <a:off x="5753100" y="3486150"/>
          <a:ext cx="5715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6163</xdr:colOff>
      <xdr:row>5</xdr:row>
      <xdr:rowOff>1064559</xdr:rowOff>
    </xdr:from>
    <xdr:to>
      <xdr:col>10</xdr:col>
      <xdr:colOff>997323</xdr:colOff>
      <xdr:row>6</xdr:row>
      <xdr:rowOff>126451</xdr:rowOff>
    </xdr:to>
    <xdr:pic>
      <xdr:nvPicPr>
        <xdr:cNvPr id="4" name="Picture 21" descr="C:\Temp\KClipboardExport\sssqsznq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4987" y="3350559"/>
          <a:ext cx="991160" cy="5298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19050</xdr:colOff>
      <xdr:row>5</xdr:row>
      <xdr:rowOff>466725</xdr:rowOff>
    </xdr:from>
    <xdr:to>
      <xdr:col>15</xdr:col>
      <xdr:colOff>1971675</xdr:colOff>
      <xdr:row>5</xdr:row>
      <xdr:rowOff>781050</xdr:rowOff>
    </xdr:to>
    <xdr:pic>
      <xdr:nvPicPr>
        <xdr:cNvPr id="5" name="Рисунок 8" descr="base_32851_360360_32773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8175" y="3038475"/>
          <a:ext cx="19526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2"/>
  <sheetViews>
    <sheetView tabSelected="1" zoomScale="85" zoomScaleNormal="85" zoomScaleSheetLayoutView="40" zoomScalePageLayoutView="25" workbookViewId="0">
      <selection activeCell="S9" sqref="S9"/>
    </sheetView>
  </sheetViews>
  <sheetFormatPr defaultColWidth="9.140625" defaultRowHeight="12.75" x14ac:dyDescent="0.2"/>
  <cols>
    <col min="1" max="1" width="4.7109375" style="2" customWidth="1"/>
    <col min="2" max="2" width="28.5703125" style="2" customWidth="1"/>
    <col min="3" max="3" width="8.85546875" style="2" customWidth="1"/>
    <col min="4" max="4" width="15" style="2" customWidth="1"/>
    <col min="5" max="6" width="14.140625" style="2" customWidth="1"/>
    <col min="7" max="7" width="12.140625" style="2" customWidth="1"/>
    <col min="8" max="9" width="12.7109375" style="2" customWidth="1"/>
    <col min="10" max="10" width="14.85546875" style="2" customWidth="1"/>
    <col min="11" max="11" width="15.140625" style="2" customWidth="1"/>
    <col min="12" max="12" width="14.7109375" style="2" customWidth="1"/>
    <col min="13" max="13" width="15.5703125" style="2" customWidth="1"/>
    <col min="14" max="14" width="9.7109375" style="2" customWidth="1"/>
    <col min="15" max="15" width="16.28515625" style="2" customWidth="1"/>
    <col min="16" max="16" width="24.140625" style="2" customWidth="1"/>
    <col min="17" max="17" width="15.140625" style="2" customWidth="1"/>
    <col min="18" max="18" width="18.5703125" style="2" customWidth="1"/>
    <col min="19" max="19" width="19.85546875" style="2" customWidth="1"/>
    <col min="20" max="20" width="17.42578125" style="2" customWidth="1"/>
    <col min="21" max="21" width="9.140625" style="2"/>
    <col min="22" max="22" width="17.7109375" style="2" customWidth="1"/>
    <col min="23" max="23" width="19.28515625" style="2" customWidth="1"/>
    <col min="24" max="16384" width="9.140625" style="2"/>
  </cols>
  <sheetData>
    <row r="1" spans="1:23" ht="11.25" customHeight="1" x14ac:dyDescent="0.25">
      <c r="A1" s="12"/>
      <c r="B1" s="12"/>
    </row>
    <row r="2" spans="1:23" ht="30.6" customHeight="1" x14ac:dyDescent="0.2">
      <c r="A2" s="80" t="s">
        <v>22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</row>
    <row r="3" spans="1:23" ht="55.5" customHeight="1" x14ac:dyDescent="0.2">
      <c r="A3" s="11"/>
      <c r="B3" s="76" t="s">
        <v>18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</row>
    <row r="4" spans="1:23" ht="10.5" customHeight="1" thickBot="1" x14ac:dyDescent="0.25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1"/>
    </row>
    <row r="5" spans="1:23" ht="65.25" customHeight="1" x14ac:dyDescent="0.2">
      <c r="A5" s="64" t="s">
        <v>1</v>
      </c>
      <c r="B5" s="73" t="s">
        <v>11</v>
      </c>
      <c r="C5" s="67" t="s">
        <v>0</v>
      </c>
      <c r="D5" s="67" t="s">
        <v>2</v>
      </c>
      <c r="E5" s="67"/>
      <c r="F5" s="67"/>
      <c r="G5" s="67"/>
      <c r="H5" s="70" t="s">
        <v>3</v>
      </c>
      <c r="I5" s="70" t="s">
        <v>4</v>
      </c>
      <c r="J5" s="70" t="s">
        <v>5</v>
      </c>
      <c r="K5" s="70"/>
      <c r="L5" s="70"/>
      <c r="M5" s="70" t="s">
        <v>17</v>
      </c>
      <c r="N5" s="77" t="s">
        <v>19</v>
      </c>
      <c r="O5" s="77" t="s">
        <v>21</v>
      </c>
      <c r="P5" s="14" t="s">
        <v>13</v>
      </c>
      <c r="Q5" s="88" t="s">
        <v>14</v>
      </c>
      <c r="R5" s="90" t="s">
        <v>15</v>
      </c>
      <c r="S5" s="81" t="s">
        <v>20</v>
      </c>
    </row>
    <row r="6" spans="1:23" ht="115.5" customHeight="1" x14ac:dyDescent="0.2">
      <c r="A6" s="65"/>
      <c r="B6" s="74"/>
      <c r="C6" s="68"/>
      <c r="D6" s="68" t="s">
        <v>12</v>
      </c>
      <c r="E6" s="68"/>
      <c r="F6" s="68"/>
      <c r="G6" s="92"/>
      <c r="H6" s="71"/>
      <c r="I6" s="71"/>
      <c r="J6" s="94" t="s">
        <v>16</v>
      </c>
      <c r="K6" s="94" t="s">
        <v>6</v>
      </c>
      <c r="L6" s="94" t="s">
        <v>10</v>
      </c>
      <c r="M6" s="71"/>
      <c r="N6" s="78"/>
      <c r="O6" s="78"/>
      <c r="P6" s="96"/>
      <c r="Q6" s="89"/>
      <c r="R6" s="91"/>
      <c r="S6" s="82"/>
    </row>
    <row r="7" spans="1:23" ht="26.25" customHeight="1" thickBot="1" x14ac:dyDescent="0.25">
      <c r="A7" s="66"/>
      <c r="B7" s="75"/>
      <c r="C7" s="69"/>
      <c r="D7" s="42" t="s">
        <v>7</v>
      </c>
      <c r="E7" s="42" t="s">
        <v>8</v>
      </c>
      <c r="F7" s="42" t="s">
        <v>9</v>
      </c>
      <c r="G7" s="93"/>
      <c r="H7" s="72"/>
      <c r="I7" s="72"/>
      <c r="J7" s="95"/>
      <c r="K7" s="95"/>
      <c r="L7" s="95"/>
      <c r="M7" s="72"/>
      <c r="N7" s="79"/>
      <c r="O7" s="79"/>
      <c r="P7" s="97"/>
      <c r="Q7" s="89"/>
      <c r="R7" s="91"/>
      <c r="S7" s="82"/>
    </row>
    <row r="8" spans="1:23" s="13" customFormat="1" ht="16.5" thickBot="1" x14ac:dyDescent="0.25">
      <c r="A8" s="43">
        <v>1</v>
      </c>
      <c r="B8" s="44">
        <v>2</v>
      </c>
      <c r="C8" s="44">
        <v>3</v>
      </c>
      <c r="D8" s="44">
        <v>4</v>
      </c>
      <c r="E8" s="44">
        <v>5</v>
      </c>
      <c r="F8" s="44">
        <v>6</v>
      </c>
      <c r="G8" s="44">
        <v>7</v>
      </c>
      <c r="H8" s="45">
        <v>8</v>
      </c>
      <c r="I8" s="45">
        <v>9</v>
      </c>
      <c r="J8" s="45">
        <v>10</v>
      </c>
      <c r="K8" s="45">
        <v>11</v>
      </c>
      <c r="L8" s="45">
        <v>12</v>
      </c>
      <c r="M8" s="45">
        <v>13</v>
      </c>
      <c r="N8" s="45">
        <v>14</v>
      </c>
      <c r="O8" s="45">
        <v>15</v>
      </c>
      <c r="P8" s="46">
        <v>16</v>
      </c>
      <c r="Q8" s="47">
        <v>17</v>
      </c>
      <c r="R8" s="48">
        <v>18</v>
      </c>
      <c r="S8" s="49">
        <v>19</v>
      </c>
    </row>
    <row r="9" spans="1:23" s="13" customFormat="1" ht="32.25" thickBot="1" x14ac:dyDescent="0.25">
      <c r="A9" s="27">
        <v>1</v>
      </c>
      <c r="B9" s="50" t="s">
        <v>24</v>
      </c>
      <c r="C9" s="51" t="s">
        <v>25</v>
      </c>
      <c r="D9" s="55">
        <v>6409.36</v>
      </c>
      <c r="E9" s="55">
        <v>6200.91</v>
      </c>
      <c r="F9" s="57">
        <v>6155.91</v>
      </c>
      <c r="G9" s="28">
        <f>SUM(D9:F9)</f>
        <v>18766.18</v>
      </c>
      <c r="H9" s="54">
        <v>5</v>
      </c>
      <c r="I9" s="29">
        <v>3</v>
      </c>
      <c r="J9" s="30">
        <f>ROUND(G9/I9,2)</f>
        <v>6255.39</v>
      </c>
      <c r="K9" s="31">
        <f>_xlfn.STDEV.S(D9:F9)</f>
        <v>135.22407638188292</v>
      </c>
      <c r="L9" s="32">
        <f>K9/J9</f>
        <v>2.1617209539594319E-2</v>
      </c>
      <c r="M9" s="33">
        <f>ROUND(((D9*H9)+(E9*H9)+(F9*H9))/(H9*I9),2)</f>
        <v>6255.39</v>
      </c>
      <c r="N9" s="32">
        <v>0.1</v>
      </c>
      <c r="O9" s="28">
        <f>M9+ROUND(N9*M9,2)</f>
        <v>6880.93</v>
      </c>
      <c r="P9" s="34">
        <f>O9*H9</f>
        <v>34404.65</v>
      </c>
      <c r="Q9" s="59">
        <f>F9</f>
        <v>6155.91</v>
      </c>
      <c r="R9" s="35">
        <f>Q9*H9</f>
        <v>30779.55</v>
      </c>
      <c r="S9" s="36">
        <f>(F9+ROUND(N9*F9,2))*H9</f>
        <v>33857.5</v>
      </c>
    </row>
    <row r="10" spans="1:23" s="13" customFormat="1" ht="32.25" thickBot="1" x14ac:dyDescent="0.25">
      <c r="A10" s="19">
        <v>2</v>
      </c>
      <c r="B10" s="52" t="s">
        <v>24</v>
      </c>
      <c r="C10" s="53" t="s">
        <v>25</v>
      </c>
      <c r="D10" s="56">
        <v>10745.65</v>
      </c>
      <c r="E10" s="56">
        <v>10375.450000000001</v>
      </c>
      <c r="F10" s="58">
        <v>10327.950000000001</v>
      </c>
      <c r="G10" s="20">
        <f t="shared" ref="G10" si="0">SUM(D10:F10)</f>
        <v>31449.05</v>
      </c>
      <c r="H10" s="54">
        <v>4</v>
      </c>
      <c r="I10" s="21">
        <v>3</v>
      </c>
      <c r="J10" s="22">
        <f t="shared" ref="J10" si="1">ROUND(G10/I10,2)</f>
        <v>10483.02</v>
      </c>
      <c r="K10" s="23">
        <f t="shared" ref="K10" si="2">_xlfn.STDEV.S(D10:F10)</f>
        <v>228.6837627234016</v>
      </c>
      <c r="L10" s="24">
        <f t="shared" ref="L10" si="3">K10/J10</f>
        <v>2.181468343315205E-2</v>
      </c>
      <c r="M10" s="25">
        <f t="shared" ref="M10" si="4">ROUND(((D10*H10)+(E10*H10)+(F10*H10))/(H10*I10),2)</f>
        <v>10483.02</v>
      </c>
      <c r="N10" s="32">
        <v>0.1</v>
      </c>
      <c r="O10" s="28">
        <f t="shared" ref="O10" si="5">M10+ROUND(N10*M10,2)</f>
        <v>11531.32</v>
      </c>
      <c r="P10" s="26">
        <f t="shared" ref="P10" si="6">O10*H10</f>
        <v>46125.279999999999</v>
      </c>
      <c r="Q10" s="60">
        <f t="shared" ref="Q10" si="7">F10</f>
        <v>10327.950000000001</v>
      </c>
      <c r="R10" s="18">
        <f t="shared" ref="R10" si="8">Q10*H10</f>
        <v>41311.800000000003</v>
      </c>
      <c r="S10" s="36">
        <f t="shared" ref="S10" si="9">(F10+ROUND(N10*F10,2))*H10</f>
        <v>45443</v>
      </c>
    </row>
    <row r="11" spans="1:23" s="13" customFormat="1" ht="20.25" customHeight="1" thickBot="1" x14ac:dyDescent="0.25">
      <c r="A11" s="85"/>
      <c r="B11" s="86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37"/>
      <c r="P11" s="38">
        <f>SUM(P9:P10)</f>
        <v>80529.929999999993</v>
      </c>
      <c r="Q11" s="39"/>
      <c r="R11" s="40">
        <f>SUM(R9:R10)</f>
        <v>72091.350000000006</v>
      </c>
      <c r="S11" s="41">
        <f>SUM(S9:S10)</f>
        <v>79300.5</v>
      </c>
      <c r="T11" s="15"/>
      <c r="V11" s="16"/>
      <c r="W11" s="15"/>
    </row>
    <row r="12" spans="1:23" ht="15.75" x14ac:dyDescent="0.2">
      <c r="Q12" s="3"/>
    </row>
    <row r="13" spans="1:23" ht="48" customHeight="1" x14ac:dyDescent="0.2">
      <c r="A13" s="83" t="s">
        <v>23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</row>
    <row r="14" spans="1:23" s="9" customFormat="1" ht="30" customHeight="1" x14ac:dyDescent="0.25">
      <c r="A14" s="63" t="s">
        <v>26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</row>
    <row r="15" spans="1:23" s="9" customFormat="1" ht="47.25" customHeight="1" x14ac:dyDescent="0.25">
      <c r="A15" s="61" t="s">
        <v>27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</row>
    <row r="16" spans="1:23" s="9" customFormat="1" ht="15.75" x14ac:dyDescent="0.25">
      <c r="A16" s="8"/>
      <c r="B16" s="8"/>
      <c r="E16" s="8"/>
      <c r="G16" s="10"/>
    </row>
    <row r="17" spans="1:16" s="9" customFormat="1" ht="15.75" x14ac:dyDescent="0.25">
      <c r="A17" s="8"/>
      <c r="B17" s="8"/>
      <c r="C17" s="8"/>
      <c r="D17" s="8"/>
      <c r="E17" s="8"/>
    </row>
    <row r="18" spans="1:16" s="9" customFormat="1" ht="15.75" x14ac:dyDescent="0.25">
      <c r="A18" s="8"/>
      <c r="B18" s="8"/>
      <c r="C18" s="8"/>
      <c r="D18" s="8"/>
      <c r="E18" s="8"/>
    </row>
    <row r="19" spans="1:16" s="9" customFormat="1" ht="15.75" x14ac:dyDescent="0.25">
      <c r="G19" s="10"/>
    </row>
    <row r="20" spans="1:16" ht="15.75" x14ac:dyDescent="0.2">
      <c r="A20" s="3"/>
      <c r="B20" s="3"/>
      <c r="C20" s="6"/>
      <c r="D20" s="6"/>
      <c r="E20" s="17"/>
      <c r="F20" s="6"/>
      <c r="G20" s="6"/>
      <c r="H20" s="6"/>
      <c r="I20" s="6"/>
      <c r="J20" s="6"/>
      <c r="K20" s="6"/>
      <c r="L20" s="6"/>
      <c r="M20" s="6"/>
      <c r="N20" s="7"/>
      <c r="O20" s="7"/>
      <c r="P20" s="7"/>
    </row>
    <row r="21" spans="1:16" ht="15.75" x14ac:dyDescent="0.2">
      <c r="A21" s="5"/>
      <c r="B21" s="5"/>
      <c r="C21" s="5"/>
      <c r="D21" s="3"/>
      <c r="E21" s="3"/>
      <c r="F21" s="4"/>
      <c r="G21" s="5"/>
      <c r="H21" s="5"/>
      <c r="I21" s="5"/>
      <c r="J21" s="5"/>
      <c r="K21" s="5"/>
      <c r="L21" s="5"/>
      <c r="M21" s="5"/>
      <c r="N21" s="7"/>
      <c r="O21" s="7"/>
      <c r="P21" s="7"/>
    </row>
    <row r="22" spans="1:16" ht="15.75" x14ac:dyDescent="0.2">
      <c r="A22" s="5"/>
      <c r="B22" s="5"/>
      <c r="C22" s="5"/>
      <c r="D22" s="3"/>
      <c r="E22" s="3"/>
      <c r="F22" s="4"/>
      <c r="G22" s="5"/>
      <c r="H22" s="5"/>
      <c r="I22" s="5"/>
      <c r="J22" s="5"/>
      <c r="K22" s="5"/>
      <c r="L22" s="5"/>
      <c r="M22" s="5"/>
      <c r="N22" s="7"/>
      <c r="O22" s="7"/>
      <c r="P22" s="7"/>
    </row>
    <row r="23" spans="1:16" ht="15.75" x14ac:dyDescent="0.2">
      <c r="A23" s="5"/>
      <c r="B23" s="5"/>
      <c r="C23" s="5"/>
      <c r="D23" s="3"/>
      <c r="E23" s="3"/>
      <c r="F23" s="4"/>
      <c r="G23" s="5"/>
      <c r="H23" s="5"/>
      <c r="I23" s="5"/>
      <c r="J23" s="5"/>
      <c r="K23" s="5"/>
      <c r="L23" s="5"/>
      <c r="M23" s="5"/>
      <c r="N23" s="7"/>
      <c r="O23" s="7"/>
      <c r="P23" s="7"/>
    </row>
    <row r="24" spans="1:16" ht="15.75" x14ac:dyDescent="0.2">
      <c r="A24" s="5"/>
      <c r="B24" s="5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6" ht="15.75" x14ac:dyDescent="0.2">
      <c r="A25" s="5"/>
      <c r="B25" s="5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6" ht="15.75" x14ac:dyDescent="0.2">
      <c r="A26" s="3"/>
      <c r="B26" s="3"/>
      <c r="C26" s="3"/>
      <c r="D26" s="3"/>
      <c r="E26" s="3"/>
      <c r="F26" s="4"/>
      <c r="G26" s="3"/>
      <c r="H26" s="3"/>
      <c r="I26" s="3"/>
      <c r="J26" s="3"/>
      <c r="K26" s="3"/>
      <c r="L26" s="3"/>
      <c r="M26" s="3"/>
    </row>
    <row r="27" spans="1:16" ht="15.75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6" ht="15.75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6" ht="15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6" ht="15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6" ht="15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16" ht="15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</sheetData>
  <mergeCells count="26">
    <mergeCell ref="B3:R3"/>
    <mergeCell ref="O5:O7"/>
    <mergeCell ref="A2:S2"/>
    <mergeCell ref="S5:S7"/>
    <mergeCell ref="A13:R13"/>
    <mergeCell ref="A4:P4"/>
    <mergeCell ref="A11:N11"/>
    <mergeCell ref="N5:N7"/>
    <mergeCell ref="Q5:Q7"/>
    <mergeCell ref="R5:R7"/>
    <mergeCell ref="D6:F6"/>
    <mergeCell ref="G6:G7"/>
    <mergeCell ref="J6:J7"/>
    <mergeCell ref="K6:K7"/>
    <mergeCell ref="L6:L7"/>
    <mergeCell ref="P6:P7"/>
    <mergeCell ref="A15:R15"/>
    <mergeCell ref="A14:R14"/>
    <mergeCell ref="A5:A7"/>
    <mergeCell ref="C5:C7"/>
    <mergeCell ref="D5:G5"/>
    <mergeCell ref="H5:H7"/>
    <mergeCell ref="I5:I7"/>
    <mergeCell ref="J5:L5"/>
    <mergeCell ref="M5:M7"/>
    <mergeCell ref="B5:B7"/>
  </mergeCells>
  <conditionalFormatting sqref="L9:L10">
    <cfRule type="cellIs" dxfId="0" priority="1" operator="greaterThanOrEqual">
      <formula>0.33</formula>
    </cfRule>
  </conditionalFormatting>
  <pageMargins left="0.55118110236220474" right="0.39370078740157483" top="0.86614173228346458" bottom="0.43307086614173229" header="0.31496062992125984" footer="0.23622047244094491"/>
  <pageSetup paperSize="9" scale="27" orientation="landscape" r:id="rId1"/>
  <headerFooter alignWithMargins="0"/>
  <rowBreaks count="1" manualBreakCount="1">
    <brk id="19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Н(М)ЦК по ПП 450н</vt:lpstr>
      <vt:lpstr>'Н(М)ЦК по ПП 450н'!Область_печати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Специалист отдела закупок</cp:lastModifiedBy>
  <cp:lastPrinted>2021-04-20T12:29:59Z</cp:lastPrinted>
  <dcterms:created xsi:type="dcterms:W3CDTF">1996-10-08T23:32:33Z</dcterms:created>
  <dcterms:modified xsi:type="dcterms:W3CDTF">2026-07-30T07:52:36Z</dcterms:modified>
</cp:coreProperties>
</file>