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8BE921BB-C8B7-4DD8-9D69-87CDEF5A6BD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2" sheetId="2" r:id="rId1"/>
    <sheet name="Лист2 (2)" sheetId="4" r:id="rId2"/>
    <sheet name="Лист2 (3)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5" l="1"/>
  <c r="L5" i="5" s="1"/>
  <c r="M5" i="5" s="1"/>
  <c r="N5" i="5" s="1"/>
  <c r="P5" i="5" s="1"/>
  <c r="I5" i="5"/>
  <c r="J5" i="5" s="1"/>
  <c r="H5" i="5"/>
  <c r="K4" i="5"/>
  <c r="L4" i="5" s="1"/>
  <c r="M4" i="5" s="1"/>
  <c r="N4" i="5" s="1"/>
  <c r="P4" i="5" s="1"/>
  <c r="I4" i="5"/>
  <c r="J4" i="5" s="1"/>
  <c r="H4" i="5"/>
  <c r="K4" i="4"/>
  <c r="L4" i="4" s="1"/>
  <c r="M4" i="4" s="1"/>
  <c r="N4" i="4" s="1"/>
  <c r="P4" i="4" s="1"/>
  <c r="L8" i="4" s="1"/>
  <c r="I4" i="4"/>
  <c r="J4" i="4" s="1"/>
  <c r="H4" i="4"/>
  <c r="P6" i="5" l="1"/>
  <c r="L9" i="5" s="1"/>
  <c r="I4" i="2"/>
  <c r="K4" i="2" l="1"/>
  <c r="L4" i="2" s="1"/>
  <c r="M4" i="2" s="1"/>
  <c r="N4" i="2" s="1"/>
  <c r="P4" i="2" s="1"/>
  <c r="L8" i="2" s="1"/>
  <c r="H4" i="2"/>
  <c r="J4" i="2" l="1"/>
</calcChain>
</file>

<file path=xl/sharedStrings.xml><?xml version="1.0" encoding="utf-8"?>
<sst xmlns="http://schemas.openxmlformats.org/spreadsheetml/2006/main" count="85" uniqueCount="34">
  <si>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</si>
  <si>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</si>
  <si>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</si>
  <si>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</si>
  <si>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</si>
  <si>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</si>
  <si>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</si>
  <si>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</si>
  <si>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</si>
  <si>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</si>
  <si>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</si>
  <si>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</si>
  <si>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</si>
  <si>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</si>
  <si>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</si>
  <si>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</si>
  <si>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</si>
  <si>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</si>
  <si>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</si>
  <si>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</si>
  <si>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 xml:space="preserve">  дополнительные исследования в целях увеличения количества ценовой информации, используемой в расчетах</t>
  </si>
  <si>
    <t>Исполнитель № 4652</t>
  </si>
  <si>
    <t>Исполнитель № 4651</t>
  </si>
  <si>
    <t>Исполнитель № 4650</t>
  </si>
  <si>
    <t>20.12.2024 г.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</si>
  <si>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600 000,00</t>
    </r>
    <r>
      <rPr>
        <sz val="11"/>
        <color rgb="FF000000"/>
        <rFont val="Times New Roman"/>
        <family val="1"/>
        <charset val="204"/>
      </rPr>
      <t xml:space="preserve"> рублей</t>
    </r>
  </si>
  <si>
    <t>Боевая одежда пожарного Вид Т</t>
  </si>
  <si>
    <t>компл</t>
  </si>
  <si>
    <t>шт</t>
  </si>
  <si>
    <t>Скрин</t>
  </si>
  <si>
    <t xml:space="preserve">Скрин </t>
  </si>
  <si>
    <t>14.08.2026 г.</t>
  </si>
  <si>
    <t>Мыло туалетное твердое</t>
  </si>
  <si>
    <t>Бумага туалетная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</si>
</sst>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2" fontId="0" fillId="0" borderId="0" xfId="0" applyNumberFormat="1"/>
    <xf numFmtId="0" fontId="5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43" fontId="2" fillId="0" borderId="0" xfId="1" applyFont="1"/>
    <xf numFmtId="43" fontId="2" fillId="0" borderId="0" xfId="1" applyFont="1" applyAlignment="1">
      <alignment vertical="center"/>
    </xf>
    <xf numFmtId="43" fontId="2" fillId="0" borderId="0" xfId="1" applyFont="1" applyAlignment="1">
      <alignment horizontal="center" vertical="top"/>
    </xf>
    <xf numFmtId="43" fontId="0" fillId="0" borderId="0" xfId="1" applyFont="1"/>
    <xf numFmtId="0" fontId="8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11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16" fillId="0" borderId="1" xfId="2" applyFont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/>
    </xf>
    <xf numFmtId="2" fontId="2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4" fontId="10" fillId="0" borderId="4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58A5C1-E4B3-4736-BD6B-B04D8604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287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3207C-A5E8-40D9-9211-862A8B33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1049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BB0C7507-1511-4156-AC0D-998686BB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145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3B79CBF8-752F-4E43-88C4-0245EA91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641499-2031-442E-873C-A5122C0F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287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1F1D6F-5DF7-4F5C-AD96-C51425E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1049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9432CC36-3212-456C-9233-9755EA80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145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EDBE0ACB-5405-4381-B6E0-04E8C565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view="pageBreakPreview" zoomScaleNormal="100" zoomScaleSheetLayoutView="100" workbookViewId="0">
      <selection activeCell="I16" sqref="I16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4" t="s">
        <v>0</v>
      </c>
      <c r="B1" s="54" t="s">
        <v>1</v>
      </c>
      <c r="C1" s="54" t="s">
        <v>2</v>
      </c>
      <c r="D1" s="54" t="s">
        <v>3</v>
      </c>
      <c r="E1" s="55" t="s">
        <v>4</v>
      </c>
      <c r="F1" s="56"/>
      <c r="G1" s="56"/>
      <c r="H1" s="57" t="s">
        <v>11</v>
      </c>
      <c r="I1" s="57"/>
      <c r="J1" s="57"/>
      <c r="K1" s="48" t="s">
        <v>12</v>
      </c>
      <c r="L1" s="48"/>
      <c r="M1" s="48"/>
      <c r="N1" s="48"/>
      <c r="O1" s="49" t="s">
        <v>18</v>
      </c>
      <c r="P1" s="50" t="s">
        <v>17</v>
      </c>
    </row>
    <row r="2" spans="1:16" ht="168.75" customHeight="1" x14ac:dyDescent="0.2">
      <c r="A2" s="54"/>
      <c r="B2" s="54"/>
      <c r="C2" s="54"/>
      <c r="D2" s="54"/>
      <c r="E2" s="33" t="s">
        <v>21</v>
      </c>
      <c r="F2" s="33" t="s">
        <v>22</v>
      </c>
      <c r="G2" s="33" t="s">
        <v>23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9"/>
      <c r="P2" s="50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26</v>
      </c>
      <c r="C4" s="36" t="s">
        <v>27</v>
      </c>
      <c r="D4" s="36">
        <v>1</v>
      </c>
      <c r="E4" s="21">
        <v>30000</v>
      </c>
      <c r="F4" s="21">
        <v>32000</v>
      </c>
      <c r="G4" s="21">
        <v>34120</v>
      </c>
      <c r="H4" s="40">
        <f>AVERAGE(E4:G4)</f>
        <v>32040</v>
      </c>
      <c r="I4" s="4">
        <f>SQRT(VAR(E4:G4))</f>
        <v>2060.291241548146</v>
      </c>
      <c r="J4" s="4">
        <f>I4/H4*100</f>
        <v>6.4303721646321659</v>
      </c>
      <c r="K4" s="21">
        <f t="shared" ref="K4" si="0">D4*SUM(E4:G4)/COLUMNS(E4:G4)</f>
        <v>32040</v>
      </c>
      <c r="L4" s="21">
        <f t="shared" ref="L4" si="1">K4/D4</f>
        <v>32040</v>
      </c>
      <c r="M4" s="21">
        <f t="shared" ref="M4" si="2">ROUND(L4,2)</f>
        <v>32040</v>
      </c>
      <c r="N4" s="21">
        <f t="shared" ref="N4" si="3">M4*D4</f>
        <v>32040</v>
      </c>
      <c r="O4" s="36">
        <v>19</v>
      </c>
      <c r="P4" s="23">
        <f t="shared" ref="P4" si="4">O4*N4</f>
        <v>608760</v>
      </c>
    </row>
    <row r="5" spans="1:16" s="16" customFormat="1" ht="39.75" customHeight="1" x14ac:dyDescent="0.2">
      <c r="A5" s="51" t="s">
        <v>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4"/>
      <c r="N5" s="24"/>
      <c r="O5" s="37"/>
      <c r="P5" s="39"/>
    </row>
    <row r="6" spans="1:16" s="16" customFormat="1" ht="39.75" customHeight="1" x14ac:dyDescent="0.2">
      <c r="A6" s="52" t="s">
        <v>20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53" t="s">
        <v>14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41">
        <f>P4</f>
        <v>608760</v>
      </c>
      <c r="M8" s="34" t="s">
        <v>9</v>
      </c>
      <c r="N8" s="34"/>
      <c r="O8" s="13"/>
      <c r="P8" s="5"/>
    </row>
    <row r="9" spans="1:16" s="6" customFormat="1" ht="51" customHeight="1" x14ac:dyDescent="0.25">
      <c r="A9" s="45" t="s">
        <v>13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21.75" customHeight="1" x14ac:dyDescent="0.25">
      <c r="A11" s="46" t="s">
        <v>25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5" t="s">
        <v>24</v>
      </c>
      <c r="B13" s="45"/>
      <c r="C13" s="8"/>
      <c r="D13" s="8"/>
      <c r="E13" s="47"/>
      <c r="F13" s="47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8:K8"/>
    <mergeCell ref="O1:O2"/>
    <mergeCell ref="P1:P2"/>
    <mergeCell ref="E13:F13"/>
    <mergeCell ref="A9:K9"/>
    <mergeCell ref="A1:A2"/>
    <mergeCell ref="B1:B2"/>
    <mergeCell ref="C1:C2"/>
    <mergeCell ref="D1:D2"/>
    <mergeCell ref="H1:J1"/>
    <mergeCell ref="K1:N1"/>
    <mergeCell ref="E1:G1"/>
    <mergeCell ref="A13:B13"/>
    <mergeCell ref="A5:L5"/>
    <mergeCell ref="A6:L6"/>
    <mergeCell ref="A11:P11"/>
  </mergeCells>
  <pageMargins left="0" right="0" top="0.56999999999999995" bottom="0" header="0" footer="0"/>
  <pageSetup paperSize="9" scale="74" fitToHeight="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E4A8-5B1D-4918-AAF5-C7472BE92F31}">
  <sheetPr>
    <pageSetUpPr fitToPage="1"/>
  </sheetPr>
  <dimension ref="A1:P20"/>
  <sheetViews>
    <sheetView view="pageBreakPreview" zoomScaleNormal="100" zoomScaleSheetLayoutView="100" workbookViewId="0">
      <selection activeCell="A11" sqref="A11:P11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4" t="s">
        <v>0</v>
      </c>
      <c r="B1" s="54" t="s">
        <v>1</v>
      </c>
      <c r="C1" s="54" t="s">
        <v>2</v>
      </c>
      <c r="D1" s="54" t="s">
        <v>3</v>
      </c>
      <c r="E1" s="55" t="s">
        <v>4</v>
      </c>
      <c r="F1" s="56"/>
      <c r="G1" s="56"/>
      <c r="H1" s="57" t="s">
        <v>11</v>
      </c>
      <c r="I1" s="57"/>
      <c r="J1" s="57"/>
      <c r="K1" s="48" t="s">
        <v>12</v>
      </c>
      <c r="L1" s="48"/>
      <c r="M1" s="48"/>
      <c r="N1" s="48"/>
      <c r="O1" s="49" t="s">
        <v>18</v>
      </c>
      <c r="P1" s="50" t="s">
        <v>17</v>
      </c>
    </row>
    <row r="2" spans="1:16" ht="168.75" customHeight="1" x14ac:dyDescent="0.2">
      <c r="A2" s="54"/>
      <c r="B2" s="54"/>
      <c r="C2" s="54"/>
      <c r="D2" s="54"/>
      <c r="E2" s="33" t="s">
        <v>21</v>
      </c>
      <c r="F2" s="33" t="s">
        <v>22</v>
      </c>
      <c r="G2" s="33" t="s">
        <v>23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9"/>
      <c r="P2" s="50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26</v>
      </c>
      <c r="C4" s="36" t="s">
        <v>27</v>
      </c>
      <c r="D4" s="36">
        <v>1</v>
      </c>
      <c r="E4" s="21">
        <v>30000</v>
      </c>
      <c r="F4" s="21">
        <v>32000</v>
      </c>
      <c r="G4" s="21">
        <v>34120</v>
      </c>
      <c r="H4" s="40">
        <f>AVERAGE(E4:G4)</f>
        <v>32040</v>
      </c>
      <c r="I4" s="4">
        <f>SQRT(VAR(E4:G4))</f>
        <v>2060.291241548146</v>
      </c>
      <c r="J4" s="4">
        <f>I4/H4*100</f>
        <v>6.4303721646321659</v>
      </c>
      <c r="K4" s="21">
        <f t="shared" ref="K4" si="0">D4*SUM(E4:G4)/COLUMNS(E4:G4)</f>
        <v>32040</v>
      </c>
      <c r="L4" s="21">
        <f t="shared" ref="L4" si="1">K4/D4</f>
        <v>32040</v>
      </c>
      <c r="M4" s="21">
        <f t="shared" ref="M4" si="2">ROUND(L4,2)</f>
        <v>32040</v>
      </c>
      <c r="N4" s="21">
        <f t="shared" ref="N4" si="3">M4*D4</f>
        <v>32040</v>
      </c>
      <c r="O4" s="36">
        <v>19</v>
      </c>
      <c r="P4" s="23">
        <f t="shared" ref="P4" si="4">O4*N4</f>
        <v>608760</v>
      </c>
    </row>
    <row r="5" spans="1:16" s="16" customFormat="1" ht="39.75" customHeight="1" x14ac:dyDescent="0.2">
      <c r="A5" s="51" t="s">
        <v>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4"/>
      <c r="N5" s="24"/>
      <c r="O5" s="37"/>
      <c r="P5" s="39"/>
    </row>
    <row r="6" spans="1:16" s="16" customFormat="1" ht="39.75" customHeight="1" x14ac:dyDescent="0.2">
      <c r="A6" s="52" t="s">
        <v>20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53" t="s">
        <v>14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41">
        <f>P4</f>
        <v>608760</v>
      </c>
      <c r="M8" s="34" t="s">
        <v>9</v>
      </c>
      <c r="N8" s="34"/>
      <c r="O8" s="13"/>
      <c r="P8" s="5"/>
    </row>
    <row r="9" spans="1:16" s="6" customFormat="1" ht="51" customHeight="1" x14ac:dyDescent="0.25">
      <c r="A9" s="45" t="s">
        <v>13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21.75" customHeight="1" x14ac:dyDescent="0.25">
      <c r="A11" s="46" t="s">
        <v>25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5" t="s">
        <v>24</v>
      </c>
      <c r="B13" s="45"/>
      <c r="C13" s="8"/>
      <c r="D13" s="8"/>
      <c r="E13" s="47"/>
      <c r="F13" s="47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9:K9"/>
    <mergeCell ref="A11:P11"/>
    <mergeCell ref="A13:B13"/>
    <mergeCell ref="E13:F13"/>
    <mergeCell ref="K1:N1"/>
    <mergeCell ref="O1:O2"/>
    <mergeCell ref="P1:P2"/>
    <mergeCell ref="A5:L5"/>
    <mergeCell ref="A6:L6"/>
    <mergeCell ref="A8:K8"/>
    <mergeCell ref="A1:A2"/>
    <mergeCell ref="B1:B2"/>
    <mergeCell ref="C1:C2"/>
    <mergeCell ref="D1:D2"/>
    <mergeCell ref="E1:G1"/>
    <mergeCell ref="H1:J1"/>
  </mergeCells>
  <pageMargins left="0" right="0" top="0.56999999999999995" bottom="0" header="0" footer="0"/>
  <pageSetup paperSize="9" scale="74" fitToHeight="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383B-54EF-4B5E-A1C6-DBF3431E5DB7}">
  <sheetPr>
    <pageSetUpPr fitToPage="1"/>
  </sheetPr>
  <dimension ref="A1:P21"/>
  <sheetViews>
    <sheetView tabSelected="1" view="pageBreakPreview" zoomScaleNormal="100" zoomScaleSheetLayoutView="100" workbookViewId="0">
      <selection activeCell="A4" sqref="A4:XFD4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4" t="s">
        <v>0</v>
      </c>
      <c r="B1" s="54" t="s">
        <v>1</v>
      </c>
      <c r="C1" s="54" t="s">
        <v>2</v>
      </c>
      <c r="D1" s="54" t="s">
        <v>3</v>
      </c>
      <c r="E1" s="55" t="s">
        <v>4</v>
      </c>
      <c r="F1" s="56"/>
      <c r="G1" s="56"/>
      <c r="H1" s="57" t="s">
        <v>11</v>
      </c>
      <c r="I1" s="57"/>
      <c r="J1" s="57"/>
      <c r="K1" s="48" t="s">
        <v>12</v>
      </c>
      <c r="L1" s="48"/>
      <c r="M1" s="48"/>
      <c r="N1" s="48"/>
      <c r="O1" s="49" t="s">
        <v>18</v>
      </c>
      <c r="P1" s="50" t="s">
        <v>17</v>
      </c>
    </row>
    <row r="2" spans="1:16" ht="168.75" customHeight="1" x14ac:dyDescent="0.2">
      <c r="A2" s="54"/>
      <c r="B2" s="54"/>
      <c r="C2" s="54"/>
      <c r="D2" s="54"/>
      <c r="E2" s="33" t="s">
        <v>29</v>
      </c>
      <c r="F2" s="33" t="s">
        <v>30</v>
      </c>
      <c r="G2" s="33" t="s">
        <v>30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9"/>
      <c r="P2" s="50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s="16" customFormat="1" ht="25.5" customHeight="1" x14ac:dyDescent="0.2">
      <c r="A4" s="36">
        <v>1</v>
      </c>
      <c r="B4" s="42" t="s">
        <v>32</v>
      </c>
      <c r="C4" s="36" t="s">
        <v>28</v>
      </c>
      <c r="D4" s="36">
        <v>1</v>
      </c>
      <c r="E4" s="21">
        <v>28</v>
      </c>
      <c r="F4" s="21">
        <v>32.72</v>
      </c>
      <c r="G4" s="21">
        <v>32.9</v>
      </c>
      <c r="H4" s="40">
        <f t="shared" ref="H4:H5" si="0">AVERAGE(E4:G4)</f>
        <v>31.206666666666667</v>
      </c>
      <c r="I4" s="4">
        <f t="shared" ref="I4:I5" si="1">SQRT(VAR(E4:G4))</f>
        <v>2.7785127916447188</v>
      </c>
      <c r="J4" s="4">
        <f t="shared" ref="J4:J5" si="2">I4/H4*100</f>
        <v>8.9035872409038195</v>
      </c>
      <c r="K4" s="21">
        <f t="shared" ref="K4:K5" si="3">D4*SUM(E4:G4)/COLUMNS(E4:G4)</f>
        <v>31.206666666666667</v>
      </c>
      <c r="L4" s="21">
        <f t="shared" ref="L4:L5" si="4">K4/D4</f>
        <v>31.206666666666667</v>
      </c>
      <c r="M4" s="21">
        <f t="shared" ref="M4:M5" si="5">ROUND(L4,2)</f>
        <v>31.21</v>
      </c>
      <c r="N4" s="21">
        <f t="shared" ref="N4:N5" si="6">M4*D4</f>
        <v>31.21</v>
      </c>
      <c r="O4" s="36">
        <v>1440</v>
      </c>
      <c r="P4" s="23">
        <f t="shared" ref="P4:P5" si="7">O4*N4</f>
        <v>44942.400000000001</v>
      </c>
    </row>
    <row r="5" spans="1:16" s="16" customFormat="1" ht="25.5" customHeight="1" x14ac:dyDescent="0.2">
      <c r="A5" s="36">
        <v>2</v>
      </c>
      <c r="B5" s="43" t="s">
        <v>33</v>
      </c>
      <c r="C5" s="36" t="s">
        <v>28</v>
      </c>
      <c r="D5" s="36">
        <v>1</v>
      </c>
      <c r="E5" s="21">
        <v>24</v>
      </c>
      <c r="F5" s="21">
        <v>24.59</v>
      </c>
      <c r="G5" s="21">
        <v>24.1</v>
      </c>
      <c r="H5" s="40">
        <f t="shared" si="0"/>
        <v>24.23</v>
      </c>
      <c r="I5" s="4">
        <f t="shared" si="1"/>
        <v>0.31575306807693854</v>
      </c>
      <c r="J5" s="4">
        <f t="shared" si="2"/>
        <v>1.3031492698181533</v>
      </c>
      <c r="K5" s="21">
        <f t="shared" si="3"/>
        <v>24.23</v>
      </c>
      <c r="L5" s="21">
        <f t="shared" si="4"/>
        <v>24.23</v>
      </c>
      <c r="M5" s="21">
        <f t="shared" si="5"/>
        <v>24.23</v>
      </c>
      <c r="N5" s="21">
        <f t="shared" si="6"/>
        <v>24.23</v>
      </c>
      <c r="O5" s="36">
        <v>480</v>
      </c>
      <c r="P5" s="23">
        <f t="shared" si="7"/>
        <v>11630.4</v>
      </c>
    </row>
    <row r="6" spans="1:16" s="16" customFormat="1" ht="39.75" customHeight="1" x14ac:dyDescent="0.2">
      <c r="A6" s="51" t="s">
        <v>19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24"/>
      <c r="N6" s="24"/>
      <c r="O6" s="37"/>
      <c r="P6" s="44">
        <f>SUM(P4:P5)</f>
        <v>56572.800000000003</v>
      </c>
    </row>
    <row r="7" spans="1:16" s="16" customFormat="1" ht="39.75" customHeight="1" x14ac:dyDescent="0.2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24"/>
      <c r="N7" s="24"/>
      <c r="O7" s="37"/>
      <c r="P7" s="6"/>
    </row>
    <row r="8" spans="1:16" s="6" customFormat="1" ht="21.75" customHeight="1" x14ac:dyDescent="0.25">
      <c r="A8" s="25"/>
      <c r="B8" s="26"/>
      <c r="C8" s="26"/>
      <c r="D8" s="26"/>
      <c r="E8" s="27"/>
      <c r="F8" s="27"/>
      <c r="G8" s="27"/>
      <c r="H8" s="26"/>
      <c r="I8" s="26"/>
      <c r="J8" s="26"/>
      <c r="K8" s="26"/>
      <c r="L8" s="28"/>
      <c r="M8" s="29"/>
      <c r="N8" s="29"/>
      <c r="O8" s="14"/>
    </row>
    <row r="9" spans="1:16" s="6" customFormat="1" ht="21.75" customHeight="1" x14ac:dyDescent="0.25">
      <c r="A9" s="53" t="s">
        <v>14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41">
        <f>P6</f>
        <v>56572.800000000003</v>
      </c>
      <c r="M9" s="34" t="s">
        <v>9</v>
      </c>
      <c r="N9" s="34"/>
      <c r="O9" s="13"/>
      <c r="P9" s="5"/>
    </row>
    <row r="10" spans="1:16" s="6" customFormat="1" ht="51" customHeight="1" x14ac:dyDescent="0.25">
      <c r="A10" s="45" t="s">
        <v>13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30"/>
      <c r="M10" s="31"/>
      <c r="N10" s="31"/>
      <c r="O10" s="12"/>
      <c r="P10" s="1"/>
    </row>
    <row r="11" spans="1:16" s="5" customFormat="1" ht="15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0"/>
      <c r="M11" s="31"/>
      <c r="N11" s="31"/>
      <c r="O11" s="12"/>
      <c r="P11" s="1"/>
    </row>
    <row r="12" spans="1:16" s="6" customFormat="1" ht="21.75" customHeight="1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16" ht="1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0"/>
      <c r="M13" s="31"/>
      <c r="N13" s="31"/>
    </row>
    <row r="14" spans="1:16" ht="17.25" customHeight="1" x14ac:dyDescent="0.25">
      <c r="A14" s="45" t="s">
        <v>31</v>
      </c>
      <c r="B14" s="45"/>
      <c r="C14" s="8"/>
      <c r="D14" s="8"/>
      <c r="E14" s="47"/>
      <c r="F14" s="47"/>
      <c r="G14" s="18"/>
      <c r="H14"/>
      <c r="I14"/>
      <c r="J14"/>
      <c r="K14" s="9"/>
      <c r="L14" s="7"/>
      <c r="M14"/>
      <c r="N14"/>
      <c r="O14" s="15"/>
      <c r="P14"/>
    </row>
    <row r="15" spans="1:16" ht="15" x14ac:dyDescent="0.25">
      <c r="A15" s="8"/>
      <c r="B15" s="8"/>
      <c r="C15"/>
      <c r="D15"/>
      <c r="E15" s="18"/>
      <c r="F15" s="18"/>
      <c r="G15" s="18"/>
      <c r="H15"/>
      <c r="I15"/>
      <c r="J15"/>
      <c r="K15"/>
      <c r="L15" s="7"/>
      <c r="M15"/>
      <c r="N15"/>
      <c r="O15" s="15"/>
      <c r="P15"/>
    </row>
    <row r="16" spans="1:16" customFormat="1" ht="15.75" x14ac:dyDescent="0.25">
      <c r="A16" s="8"/>
      <c r="B16" s="10"/>
      <c r="C16" s="11"/>
      <c r="D16" s="11"/>
      <c r="E16" s="19"/>
      <c r="F16" s="19"/>
      <c r="G16" s="19"/>
      <c r="L16" s="7"/>
      <c r="O16" s="15"/>
    </row>
    <row r="17" spans="1:16" customFormat="1" ht="15.75" x14ac:dyDescent="0.25">
      <c r="A17" s="8"/>
      <c r="B17" s="10"/>
      <c r="C17" s="11"/>
      <c r="D17" s="11"/>
      <c r="E17" s="19"/>
      <c r="F17" s="35"/>
      <c r="G17" s="19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22"/>
      <c r="E19" s="18"/>
      <c r="F19" s="18"/>
      <c r="G19" s="18"/>
      <c r="L19" s="7"/>
      <c r="O19" s="15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  <row r="21" spans="1:16" customFormat="1" ht="15" x14ac:dyDescent="0.25">
      <c r="A21" s="1"/>
      <c r="B21" s="1"/>
      <c r="C21" s="1"/>
      <c r="D21" s="1"/>
      <c r="E21" s="20"/>
      <c r="F21" s="20"/>
      <c r="G21" s="20"/>
      <c r="H21" s="1"/>
      <c r="I21" s="1"/>
      <c r="J21" s="1"/>
      <c r="K21" s="1"/>
      <c r="L21" s="2"/>
      <c r="M21" s="1"/>
      <c r="N21" s="1"/>
      <c r="O21" s="12"/>
      <c r="P21" s="1"/>
    </row>
  </sheetData>
  <mergeCells count="16">
    <mergeCell ref="A10:K10"/>
    <mergeCell ref="A12:P12"/>
    <mergeCell ref="A14:B14"/>
    <mergeCell ref="E14:F14"/>
    <mergeCell ref="K1:N1"/>
    <mergeCell ref="O1:O2"/>
    <mergeCell ref="P1:P2"/>
    <mergeCell ref="A6:L6"/>
    <mergeCell ref="A7:L7"/>
    <mergeCell ref="A9:K9"/>
    <mergeCell ref="A1:A2"/>
    <mergeCell ref="B1:B2"/>
    <mergeCell ref="C1:C2"/>
    <mergeCell ref="D1:D2"/>
    <mergeCell ref="E1:G1"/>
    <mergeCell ref="H1:J1"/>
  </mergeCells>
  <pageMargins left="0" right="0" top="0.56999999999999995" bottom="0" header="0" footer="0"/>
  <pageSetup paperSize="9" scale="74" fitToHeight="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Лист2 (2)</vt:lpstr>
      <vt:lpstr>Лист2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2026-08-14T11:58:04Z</dcterms:modified>
</cp:coreProperties>
</file>