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цены'!$A$1:$P$18</definedName>
  </definedNames>
  <calcPr/>
</workbook>
</file>

<file path=xl/sharedStrings.xml><?xml version="1.0" encoding="utf-8"?>
<sst xmlns="http://schemas.openxmlformats.org/spreadsheetml/2006/main" count="24" uniqueCount="24">
  <si>
    <t xml:space="preserve">Обоснование начальной (максимальной) цены контракта (НМЦК) на  поставку запасных частей, комплектующих для АРМ </t>
  </si>
  <si>
    <t>№</t>
  </si>
  <si>
    <t xml:space="preserve">Обьект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</si>
  <si>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</si>
  <si>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</si>
  <si>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</si>
  <si>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</si>
  <si>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</si>
  <si>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Ценовое предложение № 1 ООО "Юва" от 17.06.2026 </t>
  </si>
  <si>
    <t xml:space="preserve">Ценовое предложение № 2 ИП Котков В.Н. от 22.06.2026              </t>
  </si>
  <si>
    <r>
      <t xml:space="preserve">Ценовое предложение № 3 ИП Чепилев А.Н. от 22.06.2026       </t>
    </r>
    <r>
      <rPr>
        <b/>
        <sz val="12"/>
        <color indexed="2"/>
        <rFont val="Times New Roman"/>
      </rPr>
      <t xml:space="preserve"> </t>
    </r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</si>
  <si>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</si>
  <si>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</si>
  <si>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color/>
        <rFont val="Times New Roman"/>
      </rPr>
      <t xml:space="preserve">         (не должен превышать 33%)</t>
    </r>
  </si>
  <si>
    <r>
      <t/>
    </r>
    <r>
      <rPr>
        <b/>
        <sz val="12"/>
        <color/>
        <rFont val="Times New Roman"/>
      </rPr>
      <t xml:space="preserve">Расчет НМЦК по формуле</t>
    </r>
    <r>
      <rPr>
        <sz val="12"/>
        <color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</si>
  <si>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</si>
  <si>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</si>
  <si>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НМЦК, контракта с учетом округления цены за единицу (руб.)</t>
  </si>
  <si>
    <t xml:space="preserve">Клавиатура БЕШТАУ КЛ104РУ</t>
  </si>
  <si>
    <t>шт.</t>
  </si>
  <si>
    <t xml:space="preserve">ИТОГО </t>
  </si>
  <si>
    <t xml:space="preserve">В результате проведенного расчета НМЦК составил: </t>
  </si>
  <si>
    <t xml:space="preserve">  рублей (Тридцать две тысячи шестнадцать рублей 61 копейка), с учетом НДС.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</si>
  <si>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Особенности определения начальной (максимальной) цены контракта, указанные в пп. "в" п. 7 Постановление Правительства РФ от 23.12.2024 N 1875 (ред. от 28.01.2026)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(далее - ПП РФ № 1875) не применяются в соответствии с абзацем 2 пп. "г" п. 7 ПП РФ № 1875. 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</si>
</sst>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7.700000"/>
      <color indexed="4"/>
      <name val="Calibri"/>
    </font>
    <font>
      <sz val="11.000000"/>
      <color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7.7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/>
      <name val="Times New Roman"/>
    </font>
    <font>
      <b/>
      <sz val="12.000000"/>
      <color/>
      <name val="Times New Roman"/>
    </font>
    <font>
      <b/>
      <sz val="10.000000"/>
      <color/>
      <name val="Times New Roman"/>
    </font>
    <font>
      <sz val="12.000000"/>
      <color/>
      <name val="Times New Roman"/>
    </font>
    <font>
      <b/>
      <sz val="12.000000"/>
      <name val="Times New Roman"/>
    </font>
    <font>
      <sz val="12.000000"/>
      <color theme="1" tint="0"/>
      <name val="Calibri"/>
      <scheme val="minor"/>
    </font>
    <font>
      <sz val="12.000000"/>
      <color/>
      <name val="Calibri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65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right" vertical="top" wrapText="1"/>
    </xf>
    <xf fontId="22" fillId="0" borderId="0" numFmtId="0" xfId="0" applyFont="1" applyAlignment="1">
      <alignment horizontal="right" vertical="top"/>
    </xf>
    <xf fontId="23" fillId="0" borderId="0" numFmtId="0" xfId="0" applyFont="1"/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 wrapText="1"/>
    </xf>
    <xf fontId="21" fillId="0" borderId="14" numFmtId="0" xfId="0" applyFont="1" applyBorder="1" applyAlignment="1">
      <alignment horizontal="center" vertical="center" wrapText="1"/>
    </xf>
    <xf fontId="21" fillId="0" borderId="11" numFmtId="2" xfId="0" applyNumberFormat="1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1" fillId="0" borderId="15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top" wrapText="1"/>
    </xf>
    <xf fontId="21" fillId="0" borderId="16" numFmtId="0" xfId="0" applyFont="1" applyBorder="1" applyAlignment="1">
      <alignment horizontal="center" vertical="top" wrapText="1"/>
    </xf>
    <xf fontId="21" fillId="0" borderId="15" numFmtId="0" xfId="0" applyFont="1" applyBorder="1" applyAlignment="1">
      <alignment horizontal="center" vertical="top" wrapText="1"/>
    </xf>
    <xf fontId="23" fillId="0" borderId="15" numFmtId="0" xfId="0" applyFont="1" applyBorder="1" applyAlignment="1">
      <alignment horizontal="center" vertical="top" wrapText="1"/>
    </xf>
    <xf fontId="21" fillId="0" borderId="17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vertical="center" wrapText="1"/>
    </xf>
    <xf fontId="23" fillId="0" borderId="18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3" fillId="0" borderId="19" numFmtId="2" xfId="0" applyNumberFormat="1" applyFont="1" applyBorder="1" applyAlignment="1">
      <alignment horizontal="center" vertical="center" wrapText="1"/>
    </xf>
    <xf fontId="23" fillId="0" borderId="16" numFmtId="164" xfId="0" applyNumberFormat="1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/>
    </xf>
    <xf fontId="21" fillId="0" borderId="16" numFmtId="2" xfId="0" applyNumberFormat="1" applyFont="1" applyBorder="1" applyAlignment="1">
      <alignment horizontal="center" vertical="center" wrapText="1"/>
    </xf>
    <xf fontId="21" fillId="0" borderId="16" numFmtId="165" xfId="0" applyNumberFormat="1" applyFont="1" applyBorder="1" applyAlignment="1">
      <alignment horizontal="center" vertical="center" wrapText="1"/>
    </xf>
    <xf fontId="21" fillId="0" borderId="15" numFmtId="2" xfId="0" applyNumberFormat="1" applyFont="1" applyBorder="1" applyAlignment="1">
      <alignment horizontal="center" vertical="center" wrapText="1"/>
    </xf>
    <xf fontId="21" fillId="0" borderId="20" numFmtId="0" xfId="0" applyFont="1" applyBorder="1" applyAlignment="1">
      <alignment horizontal="right" vertical="top" wrapText="1"/>
    </xf>
    <xf fontId="23" fillId="0" borderId="21" numFmtId="0" xfId="0" applyFont="1" applyBorder="1" applyAlignment="1">
      <alignment horizontal="right" wrapText="1"/>
    </xf>
    <xf fontId="21" fillId="0" borderId="21" numFmtId="0" xfId="0" applyFont="1" applyBorder="1" applyAlignment="1">
      <alignment horizontal="right" vertical="center" wrapText="1"/>
    </xf>
    <xf fontId="23" fillId="0" borderId="21" numFmtId="0" xfId="0" applyFont="1" applyBorder="1" applyAlignment="1">
      <alignment horizontal="right" vertical="center" wrapText="1"/>
    </xf>
    <xf fontId="23" fillId="0" borderId="21" numFmtId="2" xfId="0" applyNumberFormat="1" applyFont="1" applyBorder="1" applyAlignment="1">
      <alignment horizontal="right" vertical="center" wrapText="1"/>
    </xf>
    <xf fontId="23" fillId="0" borderId="21" numFmtId="164" xfId="0" applyNumberFormat="1" applyFont="1" applyBorder="1" applyAlignment="1">
      <alignment horizontal="right" vertical="center" wrapText="1"/>
    </xf>
    <xf fontId="23" fillId="0" borderId="21" numFmtId="0" xfId="0" applyFont="1" applyBorder="1" applyAlignment="1">
      <alignment horizontal="right" vertical="center"/>
    </xf>
    <xf fontId="21" fillId="0" borderId="21" numFmtId="2" xfId="0" applyNumberFormat="1" applyFont="1" applyBorder="1" applyAlignment="1">
      <alignment horizontal="right" vertical="center" wrapText="1"/>
    </xf>
    <xf fontId="21" fillId="0" borderId="22" numFmtId="2" xfId="0" applyNumberFormat="1" applyFont="1" applyBorder="1" applyAlignment="1">
      <alignment horizontal="right" vertical="center" wrapText="1"/>
    </xf>
    <xf fontId="21" fillId="0" borderId="23" numFmtId="2" xfId="0" applyNumberFormat="1" applyFont="1" applyBorder="1" applyAlignment="1">
      <alignment horizontal="center" vertical="center" wrapText="1"/>
    </xf>
    <xf fontId="21" fillId="0" borderId="0" numFmtId="0" xfId="0" applyFont="1" applyAlignment="1">
      <alignment vertical="center"/>
    </xf>
    <xf fontId="21" fillId="0" borderId="0" numFmtId="2" xfId="0" applyNumberFormat="1" applyFont="1" applyAlignment="1">
      <alignment vertical="center"/>
    </xf>
    <xf fontId="25" fillId="0" borderId="0" numFmtId="0" xfId="0" applyFont="1"/>
    <xf fontId="25" fillId="0" borderId="0" numFmtId="0" xfId="0" applyFont="1" applyAlignment="1">
      <alignment vertical="center"/>
    </xf>
    <xf fontId="23" fillId="0" borderId="0" numFmtId="0" xfId="0" applyFont="1" applyAlignment="1">
      <alignment horizontal="left" wrapText="1"/>
    </xf>
    <xf fontId="21" fillId="0" borderId="0" numFmtId="0" xfId="0" applyFont="1" applyAlignment="1">
      <alignment horizontal="left" wrapText="1"/>
    </xf>
    <xf fontId="23" fillId="0" borderId="0" numFmtId="0" xfId="0" applyFont="1" applyAlignment="1">
      <alignment horizontal="left" vertical="justify" wrapText="1"/>
    </xf>
    <xf fontId="23" fillId="0" borderId="0" numFmtId="0" xfId="0" applyFont="1" applyAlignment="1">
      <alignment horizontal="left" vertical="justify" wrapText="1"/>
    </xf>
    <xf fontId="23" fillId="0" borderId="0" numFmtId="0" xfId="0" applyFont="1" applyAlignment="1">
      <alignment vertical="top" wrapText="1"/>
    </xf>
    <xf fontId="26" fillId="0" borderId="0" numFmtId="0" xfId="0" applyFont="1" applyAlignment="1">
      <alignment wrapText="1"/>
    </xf>
    <xf fontId="23" fillId="0" borderId="0" numFmtId="0" xfId="0" applyFont="1" applyAlignment="1">
      <alignment horizontal="left" wrapText="1"/>
    </xf>
    <xf fontId="26" fillId="0" borderId="0" numFmtId="0" xfId="0" applyFont="1"/>
    <xf fontId="23" fillId="0" borderId="0" numFmtId="0" xfId="0" applyFont="1"/>
    <xf fontId="23" fillId="0" borderId="0" numFmtId="0" xfId="0" applyFont="1" applyAlignment="1">
      <alignment horizontal="left"/>
    </xf>
    <xf fontId="23" fillId="0" borderId="0" numFmtId="0" xfId="0" applyFont="1" applyAlignment="1" applyProtection="1">
      <alignment horizontal="left" vertical="top" wrapText="1"/>
      <protection locked="0"/>
    </xf>
    <xf fontId="23" fillId="0" borderId="0" numFmtId="0" xfId="0" applyFont="1" applyAlignment="1" applyProtection="1">
      <alignment vertical="center"/>
      <protection locked="0"/>
    </xf>
    <xf fontId="26" fillId="0" borderId="0" numFmtId="0" xfId="0" applyFont="1" applyAlignment="1">
      <alignment vertical="top"/>
    </xf>
    <xf fontId="23" fillId="0" borderId="0" numFmtId="165" xfId="0" applyNumberFormat="1" applyFont="1" applyAlignment="1" applyProtection="1">
      <alignment horizontal="center" vertical="center"/>
      <protection locked="0"/>
    </xf>
    <xf fontId="23" fillId="0" borderId="0" numFmtId="0" xfId="0" applyFont="1" applyAlignment="1" applyProtection="1">
      <alignment horizontal="center" wrapText="1"/>
      <protection locked="0"/>
    </xf>
    <xf fontId="21" fillId="0" borderId="0" numFmtId="0" xfId="0" applyFont="1"/>
    <xf fontId="23" fillId="0" borderId="0" numFmtId="0" xfId="0" applyFont="1" applyAlignment="1" applyProtection="1">
      <alignment wrapText="1"/>
      <protection locked="0"/>
    </xf>
    <xf fontId="23" fillId="0" borderId="0" numFmtId="0" xfId="0" applyFont="1" applyAlignment="1">
      <alignment vertical="center" wrapText="1"/>
    </xf>
    <xf fontId="23" fillId="0" borderId="0" numFmtId="0" xfId="0" applyFont="1" applyAlignment="1">
      <alignment vertical="center"/>
    </xf>
    <xf fontId="26" fillId="0" borderId="0" numFmtId="0" xfId="0" applyFont="1" applyAlignment="1">
      <alignment vertical="center"/>
    </xf>
    <xf fontId="23" fillId="0" borderId="0" numFmtId="165" xfId="0" applyNumberFormat="1" applyFont="1" applyAlignment="1" applyProtection="1">
      <alignment horizontal="left" vertical="center" wrapText="1"/>
      <protection locked="0"/>
    </xf>
    <xf fontId="26" fillId="0" borderId="0" numFmtId="0" xfId="0" applyFont="1" applyAlignment="1">
      <alignment horizontal="left" wrapText="1"/>
    </xf>
    <xf fontId="20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905191</xdr:colOff>
      <xdr:row>3</xdr:row>
      <xdr:rowOff>1210195</xdr:rowOff>
    </xdr:from>
    <xdr:to>
      <xdr:col>9</xdr:col>
      <xdr:colOff>1010217</xdr:colOff>
      <xdr:row>3</xdr:row>
      <xdr:rowOff>1561876</xdr:rowOff>
    </xdr:to>
    <xdr:pic>
      <xdr:nvPicPr>
        <xdr:cNvPr id="1969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18908</xdr:colOff>
      <xdr:row>3</xdr:row>
      <xdr:rowOff>920576</xdr:rowOff>
    </xdr:from>
    <xdr:to>
      <xdr:col>8</xdr:col>
      <xdr:colOff>991305</xdr:colOff>
      <xdr:row>3</xdr:row>
      <xdr:rowOff>1355005</xdr:rowOff>
    </xdr:to>
    <xdr:pic>
      <xdr:nvPicPr>
        <xdr:cNvPr id="1970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173459</xdr:colOff>
      <xdr:row>3</xdr:row>
      <xdr:rowOff>2327298</xdr:rowOff>
    </xdr:from>
    <xdr:to>
      <xdr:col>10</xdr:col>
      <xdr:colOff>1289930</xdr:colOff>
      <xdr:row>3</xdr:row>
      <xdr:rowOff>2637606</xdr:rowOff>
    </xdr:to>
    <xdr:pic>
      <xdr:nvPicPr>
        <xdr:cNvPr id="1971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110131</xdr:colOff>
      <xdr:row>3</xdr:row>
      <xdr:rowOff>1396379</xdr:rowOff>
    </xdr:from>
    <xdr:to>
      <xdr:col>10</xdr:col>
      <xdr:colOff>256058</xdr:colOff>
      <xdr:row>3</xdr:row>
      <xdr:rowOff>1623938</xdr:rowOff>
    </xdr:to>
    <xdr:pic>
      <xdr:nvPicPr>
        <xdr:cNvPr id="1972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" zoomScale="70" workbookViewId="0">
      <selection activeCell="B3" activeCellId="0" sqref="B3:B4"/>
    </sheetView>
  </sheetViews>
  <sheetFormatPr baseColWidth="8" defaultRowHeight="12.75" customHeight="1"/>
  <cols>
    <col customWidth="1" min="1" max="1" style="1" width="5"/>
    <col customWidth="1" min="2" max="2" style="1" width="33.425800000000002"/>
    <col customWidth="1" min="3" max="3" style="1" width="7.4257799999999996"/>
    <col customWidth="1" min="4" max="4" style="1" width="6.5703100000000001"/>
    <col customWidth="1" min="5" max="6" style="1" width="15"/>
    <col customWidth="1" min="7" max="7" style="1" width="15.140599999999999"/>
    <col customWidth="1" min="8" max="8" style="1" width="15.425800000000001"/>
    <col customWidth="1" min="9" max="9" style="1" width="15.710900000000001"/>
    <col customWidth="1" min="10" max="10" style="1" width="14.2852"/>
    <col customWidth="1" min="11" max="11" style="1" width="22"/>
    <col customWidth="1" min="12" max="13" style="1" width="13.855499999999999"/>
    <col customWidth="1" min="14" max="14" style="1" width="14.425800000000001"/>
    <col customWidth="1" min="15" max="257" style="1" width="9.1406200000000002"/>
  </cols>
  <sheetData>
    <row r="1" ht="25.5" customHeight="1">
      <c r="K1" s="2"/>
      <c r="L1" s="3"/>
      <c r="M1" s="3"/>
      <c r="N1" s="3"/>
    </row>
    <row r="2" s="4" customFormat="1" ht="46.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4" customFormat="1" ht="39" customHeight="1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5"/>
      <c r="G3" s="9"/>
      <c r="H3" s="10" t="s">
        <v>6</v>
      </c>
      <c r="I3" s="10"/>
      <c r="J3" s="10"/>
      <c r="K3" s="11" t="s">
        <v>7</v>
      </c>
      <c r="L3" s="11"/>
      <c r="M3" s="11"/>
      <c r="N3" s="11"/>
    </row>
    <row r="4" s="4" customFormat="1" ht="208.5" customHeight="1">
      <c r="A4" s="12"/>
      <c r="B4" s="13"/>
      <c r="C4" s="6"/>
      <c r="D4" s="6"/>
      <c r="E4" s="14" t="s">
        <v>8</v>
      </c>
      <c r="F4" s="15" t="s">
        <v>9</v>
      </c>
      <c r="G4" s="15" t="s">
        <v>10</v>
      </c>
      <c r="H4" s="16" t="s">
        <v>11</v>
      </c>
      <c r="I4" s="16" t="s">
        <v>12</v>
      </c>
      <c r="J4" s="16" t="s">
        <v>13</v>
      </c>
      <c r="K4" s="17" t="s">
        <v>14</v>
      </c>
      <c r="L4" s="16" t="s">
        <v>15</v>
      </c>
      <c r="M4" s="16" t="s">
        <v>16</v>
      </c>
      <c r="N4" s="16" t="s">
        <v>17</v>
      </c>
    </row>
    <row r="5" s="4" customFormat="1" ht="28.5" customHeight="1">
      <c r="A5" s="18">
        <v>1</v>
      </c>
      <c r="B5" s="19" t="s">
        <v>18</v>
      </c>
      <c r="C5" s="20" t="s">
        <v>19</v>
      </c>
      <c r="D5" s="21">
        <v>17</v>
      </c>
      <c r="E5" s="22">
        <v>1800</v>
      </c>
      <c r="F5" s="22">
        <v>1900</v>
      </c>
      <c r="G5" s="22">
        <v>1950</v>
      </c>
      <c r="H5" s="23">
        <f>AVERAGE(E5:G5)</f>
        <v>1883.3333333333333</v>
      </c>
      <c r="I5" s="24">
        <f>SQRT(((SUM((POWER(E5-H5,2)),(POWER(F5-H5,2)),(POWER(G5-H5,2)))/(COLUMNS(E5:G5)-1))))</f>
        <v>76.376261582597337</v>
      </c>
      <c r="J5" s="24">
        <f>I5/H5*100</f>
        <v>4.0553767211998588</v>
      </c>
      <c r="K5" s="25">
        <f>((D5/3)*(SUM(E5:G5)))</f>
        <v>32016.666666666668</v>
      </c>
      <c r="L5" s="26">
        <f>K5/D5</f>
        <v>1883.3333333333335</v>
      </c>
      <c r="M5" s="25">
        <f>ROUND(L5,2)</f>
        <v>1883.3299999999999</v>
      </c>
      <c r="N5" s="27">
        <f>M5*D5</f>
        <v>32016.610000000001</v>
      </c>
    </row>
    <row r="6" s="4" customFormat="1" ht="18" customHeight="1">
      <c r="A6" s="28"/>
      <c r="B6" s="29"/>
      <c r="C6" s="30"/>
      <c r="D6" s="31"/>
      <c r="E6" s="32"/>
      <c r="F6" s="32"/>
      <c r="G6" s="32"/>
      <c r="H6" s="33"/>
      <c r="I6" s="34"/>
      <c r="J6" s="34"/>
      <c r="K6" s="35" t="s">
        <v>20</v>
      </c>
      <c r="L6" s="35"/>
      <c r="M6" s="36"/>
      <c r="N6" s="37">
        <f>SUM(N5)</f>
        <v>32016.610000000001</v>
      </c>
    </row>
    <row r="7" s="4" customFormat="1" ht="33" customHeight="1">
      <c r="A7" s="38" t="s">
        <v>21</v>
      </c>
      <c r="B7" s="38"/>
      <c r="C7" s="38"/>
      <c r="D7" s="38"/>
      <c r="E7" s="38"/>
      <c r="F7" s="39">
        <f>N6</f>
        <v>32016.610000000001</v>
      </c>
      <c r="G7" s="38" t="s">
        <v>22</v>
      </c>
      <c r="H7" s="40"/>
      <c r="I7" s="40"/>
      <c r="J7" s="40"/>
      <c r="K7" s="40"/>
      <c r="L7" s="40"/>
      <c r="M7" s="40"/>
      <c r="N7" s="40"/>
      <c r="O7" s="41"/>
    </row>
    <row r="8" s="4" customFormat="1" ht="13.5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="4" customFormat="1" ht="96" customHeight="1">
      <c r="A9" s="44" t="s">
        <v>23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="4" customFormat="1" ht="15.7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4"/>
      <c r="L10" s="44"/>
      <c r="M10" s="44"/>
      <c r="N10" s="44"/>
    </row>
    <row r="11" s="4" customFormat="1" ht="55.5" customHeight="1">
      <c r="A11" s="46"/>
      <c r="B11" s="47"/>
      <c r="C11" s="47"/>
      <c r="D11" s="47"/>
      <c r="E11" s="47"/>
      <c r="F11" s="48"/>
      <c r="G11" s="49"/>
      <c r="H11" s="49"/>
      <c r="I11" s="50"/>
      <c r="J11" s="51"/>
    </row>
    <row r="12" s="4" customFormat="1" ht="16.5" customHeight="1">
      <c r="A12" s="52"/>
      <c r="B12" s="52"/>
      <c r="C12" s="48"/>
      <c r="D12" s="48"/>
      <c r="E12" s="48"/>
      <c r="F12" s="48"/>
      <c r="G12" s="48"/>
      <c r="H12" s="53"/>
      <c r="I12" s="51"/>
      <c r="J12" s="53"/>
    </row>
    <row r="13" s="4" customFormat="1" ht="33.75" customHeight="1">
      <c r="A13" s="46"/>
      <c r="B13" s="54"/>
      <c r="C13" s="54"/>
      <c r="D13" s="54"/>
      <c r="E13" s="54"/>
      <c r="F13" s="55"/>
      <c r="G13" s="56"/>
      <c r="H13" s="50"/>
      <c r="I13" s="50"/>
      <c r="J13" s="51"/>
    </row>
    <row r="14" s="4" customFormat="1" ht="12.75" customHeight="1">
      <c r="A14" s="57"/>
      <c r="B14" s="50"/>
      <c r="C14" s="52"/>
      <c r="D14" s="50"/>
      <c r="E14" s="58"/>
      <c r="F14" s="55"/>
      <c r="G14" s="56"/>
      <c r="H14" s="50"/>
      <c r="I14" s="50"/>
      <c r="J14" s="50"/>
    </row>
    <row r="15" s="4" customFormat="1" ht="11.25" customHeight="1">
      <c r="A15" s="59"/>
      <c r="B15" s="60"/>
      <c r="C15" s="61"/>
      <c r="D15" s="61"/>
      <c r="E15" s="61"/>
      <c r="F15" s="62"/>
      <c r="G15" s="63"/>
      <c r="H15" s="63"/>
      <c r="I15" s="50"/>
      <c r="J15" s="50"/>
    </row>
    <row r="16" ht="12.75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</row>
    <row r="17" ht="12.75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</row>
    <row r="18" ht="12.7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ht="12.7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</row>
    <row r="20" ht="12.7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ht="12.7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</row>
    <row r="22" ht="12.7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ht="12.7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21"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K6:M6"/>
    <mergeCell ref="A7:E7"/>
    <mergeCell ref="G7:N7"/>
    <mergeCell ref="A8:N8"/>
    <mergeCell ref="A9:N9"/>
    <mergeCell ref="A11:E11"/>
    <mergeCell ref="F11:H11"/>
    <mergeCell ref="C12:G12"/>
    <mergeCell ref="A13:E13"/>
    <mergeCell ref="A14:B14"/>
    <mergeCell ref="A15:E15"/>
    <mergeCell ref="F15:H15"/>
  </mergeCells>
  <printOptions headings="0" gridLines="0"/>
  <pageMargins left="0" right="0" top="0" bottom="0" header="0.31496099999999999" footer="0.31496099999999999"/>
  <pageSetup paperSize="9" scale="63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1</cp:revision>
  <dcterms:created xsi:type="dcterms:W3CDTF">2014-01-15T18:15:00Z</dcterms:created>
  <dcterms:modified xsi:type="dcterms:W3CDTF">2026-06-25T08:34:41Z</dcterms:modified>
  <cp:version>1048576</cp:version>
</cp:coreProperties>
</file>