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" i="1"/>
  <c r="S8" s="1"/>
  <c r="U8"/>
  <c r="T8"/>
  <c r="P8"/>
  <c r="O8"/>
  <c r="U7"/>
  <c r="T7"/>
  <c r="P7"/>
  <c r="O7"/>
  <c r="N7"/>
  <c r="S7" s="1"/>
  <c r="U9" l="1"/>
  <c r="Q8"/>
  <c r="R8" s="1"/>
  <c r="Q7"/>
  <c r="R7" s="1"/>
</calcChain>
</file>

<file path=xl/sharedStrings.xml><?xml version="1.0" encoding="utf-8"?>
<sst xmlns="http://schemas.openxmlformats.org/spreadsheetml/2006/main" count="38" uniqueCount="32">
  <si>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</si>
  <si>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</si>
  <si>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</si>
  <si>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</si>
  <si>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</si>
  <si>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</si>
  <si>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</si>
  <si>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</si>
  <si>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</si>
  <si>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</si>
  <si>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</si>
  <si>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</si>
  <si>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</si>
  <si>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</si>
  <si>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</si>
  <si>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</si>
  <si>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</si>
  <si>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</si>
  <si>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</si>
  <si>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</si>
  <si>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</si>
  <si>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</si>
  <si>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</si>
  <si>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</si>
  <si>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</si>
  <si>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</si>
  <si>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</si>
  <si>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на  поставку хим реактивов  ФИЦ ПХФ И МХ РАН</t>
  </si>
  <si>
    <t>шт</t>
  </si>
  <si>
    <t xml:space="preserve">Хлороформ-d, 99.8%
Фасовка 100мл
</t>
  </si>
  <si>
    <t xml:space="preserve">Неокупроин гемигидрат, 99%
Фасовка 5 г
</t>
  </si>
  <si>
    <t>В результате проведенного расчета стартовая цена составит    24979 руб 44 коп.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</si>
</sst>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2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21" fillId="0" borderId="0" xfId="0" applyNumberFormat="1" applyFont="1"/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/>
    <xf numFmtId="4" fontId="21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30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26" fillId="0" borderId="0" xfId="0" applyNumberFormat="1" applyFont="1" applyBorder="1" applyAlignment="1">
      <alignment horizontal="center" vertical="top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24B5E"/>
      <rgbColor rgb="FF339966"/>
      <rgbColor rgb="FF1B1B1B"/>
      <rgbColor rgb="FF2F36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2802</xdr:colOff>
      <xdr:row>11</xdr:row>
      <xdr:rowOff>103191</xdr:rowOff>
    </xdr:from>
    <xdr:to>
      <xdr:col>15</xdr:col>
      <xdr:colOff>392037</xdr:colOff>
      <xdr:row>11</xdr:row>
      <xdr:rowOff>833466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8637" y="4549685"/>
          <a:ext cx="10393847" cy="73027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15</xdr:col>
      <xdr:colOff>98611</xdr:colOff>
      <xdr:row>3</xdr:row>
      <xdr:rowOff>35860</xdr:rowOff>
    </xdr:from>
    <xdr:to>
      <xdr:col>20</xdr:col>
      <xdr:colOff>1540509</xdr:colOff>
      <xdr:row>3</xdr:row>
      <xdr:rowOff>262300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99058" y="753036"/>
          <a:ext cx="6067686" cy="22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9"/>
  <sheetViews>
    <sheetView tabSelected="1" zoomScale="85" zoomScaleNormal="85" workbookViewId="0">
      <pane ySplit="1" topLeftCell="A2" activePane="bottomLeft" state="frozen"/>
      <selection pane="bottomLeft" activeCell="R12" sqref="R12"/>
    </sheetView>
  </sheetViews>
  <sheetFormatPr defaultColWidth="9.109375" defaultRowHeight="14.4"/>
  <cols>
    <col min="1" max="1" width="4.33203125" style="1" customWidth="1"/>
    <col min="2" max="2" width="57.88671875" style="1" customWidth="1"/>
    <col min="3" max="3" width="9.109375" style="1"/>
    <col min="4" max="4" width="6.44140625" style="1" customWidth="1"/>
    <col min="5" max="5" width="16" style="1" customWidth="1"/>
    <col min="6" max="6" width="18" style="1" customWidth="1"/>
    <col min="7" max="7" width="12.109375" style="1" customWidth="1"/>
    <col min="8" max="8" width="7.33203125" style="2" hidden="1" customWidth="1"/>
    <col min="9" max="9" width="11.5546875" style="2" hidden="1" customWidth="1"/>
    <col min="10" max="13" width="9.109375" style="1" hidden="1"/>
    <col min="14" max="14" width="18.6640625" style="1" customWidth="1"/>
    <col min="15" max="15" width="7.5546875" style="1" customWidth="1"/>
    <col min="16" max="16" width="11.33203125" style="1" customWidth="1"/>
    <col min="17" max="17" width="9.33203125" style="1" customWidth="1"/>
    <col min="18" max="18" width="18.44140625" style="1" customWidth="1"/>
    <col min="19" max="19" width="16.6640625" style="1" customWidth="1"/>
    <col min="20" max="20" width="11.6640625" style="1" customWidth="1"/>
    <col min="21" max="21" width="22.6640625" style="1" customWidth="1"/>
    <col min="22" max="22" width="9.33203125" style="1" customWidth="1"/>
    <col min="23" max="1024" width="9.109375" style="1"/>
  </cols>
  <sheetData>
    <row r="1" spans="1:21" ht="22.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"/>
      <c r="U1" s="2"/>
    </row>
    <row r="2" spans="1:21" ht="22.5" customHeight="1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2.7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4"/>
    </row>
    <row r="4" spans="1:21" ht="21.75" customHeight="1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4"/>
    </row>
    <row r="5" spans="1:21" ht="41.25" customHeight="1">
      <c r="A5" s="34" t="s">
        <v>2</v>
      </c>
      <c r="B5" s="34" t="s">
        <v>3</v>
      </c>
      <c r="C5" s="35" t="s">
        <v>4</v>
      </c>
      <c r="D5" s="34" t="s">
        <v>5</v>
      </c>
      <c r="E5" s="6" t="s">
        <v>6</v>
      </c>
      <c r="F5" s="6" t="s">
        <v>7</v>
      </c>
      <c r="G5" s="6" t="s">
        <v>8</v>
      </c>
      <c r="H5" s="23" t="s">
        <v>9</v>
      </c>
      <c r="I5" s="23"/>
      <c r="J5" s="23"/>
      <c r="K5" s="23" t="s">
        <v>10</v>
      </c>
      <c r="L5" s="23"/>
      <c r="M5" s="23"/>
      <c r="N5" s="23" t="s">
        <v>11</v>
      </c>
      <c r="O5" s="34" t="s">
        <v>12</v>
      </c>
      <c r="P5" s="34" t="s">
        <v>13</v>
      </c>
      <c r="Q5" s="34" t="s">
        <v>14</v>
      </c>
      <c r="R5" s="34" t="s">
        <v>15</v>
      </c>
      <c r="S5" s="23" t="s">
        <v>16</v>
      </c>
      <c r="T5" s="23" t="s">
        <v>17</v>
      </c>
      <c r="U5" s="24" t="s">
        <v>18</v>
      </c>
    </row>
    <row r="6" spans="1:21" ht="39" customHeight="1">
      <c r="A6" s="34"/>
      <c r="B6" s="34"/>
      <c r="C6" s="35"/>
      <c r="D6" s="34"/>
      <c r="E6" s="6" t="s">
        <v>19</v>
      </c>
      <c r="F6" s="6" t="s">
        <v>19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20</v>
      </c>
      <c r="L6" s="6" t="s">
        <v>21</v>
      </c>
      <c r="M6" s="6" t="s">
        <v>22</v>
      </c>
      <c r="N6" s="23"/>
      <c r="O6" s="34"/>
      <c r="P6" s="34"/>
      <c r="Q6" s="34"/>
      <c r="R6" s="34"/>
      <c r="S6" s="23"/>
      <c r="T6" s="23"/>
      <c r="U6" s="24"/>
    </row>
    <row r="7" spans="1:21" ht="39" customHeight="1">
      <c r="A7" s="5">
        <v>1</v>
      </c>
      <c r="B7" s="19" t="s">
        <v>29</v>
      </c>
      <c r="C7" s="18" t="s">
        <v>28</v>
      </c>
      <c r="D7" s="16">
        <v>1</v>
      </c>
      <c r="E7" s="15">
        <v>16016.88</v>
      </c>
      <c r="F7" s="15">
        <v>16337.3</v>
      </c>
      <c r="G7" s="15">
        <v>16580</v>
      </c>
      <c r="H7" s="6"/>
      <c r="I7" s="6"/>
      <c r="J7" s="6"/>
      <c r="K7" s="6"/>
      <c r="L7" s="6"/>
      <c r="M7" s="6"/>
      <c r="N7" s="6">
        <f>(E7+F7+G7)/3</f>
        <v>16311.393333333333</v>
      </c>
      <c r="O7" s="7">
        <f>COUNT(E7,F7,G7,J7,M7)</f>
        <v>3</v>
      </c>
      <c r="P7" s="8">
        <f>STDEV(E7,F7,G7,J7,M7)</f>
        <v>282.45247411433974</v>
      </c>
      <c r="Q7" s="8">
        <f>P7/N7*100</f>
        <v>1.7316268962574199</v>
      </c>
      <c r="R7" s="9" t="str">
        <f>IF(Q7&lt;33,"ОДНОРОДНЫЕ","НЕОДНОРОДНЫЕ")</f>
        <v>ОДНОРОДНЫЕ</v>
      </c>
      <c r="S7" s="6">
        <f>D7*N7</f>
        <v>16311.393333333333</v>
      </c>
      <c r="T7" s="14">
        <f>E7</f>
        <v>16016.88</v>
      </c>
      <c r="U7" s="14">
        <f>D7*E7</f>
        <v>16016.88</v>
      </c>
    </row>
    <row r="8" spans="1:21" ht="39" customHeight="1">
      <c r="A8" s="5">
        <v>2</v>
      </c>
      <c r="B8" s="19" t="s">
        <v>30</v>
      </c>
      <c r="C8" s="18" t="s">
        <v>28</v>
      </c>
      <c r="D8" s="16">
        <v>1</v>
      </c>
      <c r="E8" s="15">
        <v>8962.56</v>
      </c>
      <c r="F8" s="15">
        <v>9321.2000000000007</v>
      </c>
      <c r="G8" s="15">
        <v>9350</v>
      </c>
      <c r="H8" s="6"/>
      <c r="I8" s="6"/>
      <c r="J8" s="6"/>
      <c r="K8" s="6"/>
      <c r="L8" s="6"/>
      <c r="M8" s="6"/>
      <c r="N8" s="17">
        <f t="shared" ref="N8" si="0">(E8+F8+G8)/3</f>
        <v>9211.253333333334</v>
      </c>
      <c r="O8" s="7">
        <f t="shared" ref="O8" si="1">COUNT(E8,F8,G8,J8,M8)</f>
        <v>3</v>
      </c>
      <c r="P8" s="8">
        <f t="shared" ref="P8" si="2">STDEV(E8,F8,G8,J8,M8)</f>
        <v>215.85560111637861</v>
      </c>
      <c r="Q8" s="8">
        <f t="shared" ref="Q8" si="3">P8/N8*100</f>
        <v>2.3433901262410028</v>
      </c>
      <c r="R8" s="9" t="str">
        <f t="shared" ref="R8" si="4">IF(Q8&lt;33,"ОДНОРОДНЫЕ","НЕОДНОРОДНЫЕ")</f>
        <v>ОДНОРОДНЫЕ</v>
      </c>
      <c r="S8" s="6">
        <f t="shared" ref="S8" si="5">D8*N8</f>
        <v>9211.253333333334</v>
      </c>
      <c r="T8" s="14">
        <f t="shared" ref="T8" si="6">E8</f>
        <v>8962.56</v>
      </c>
      <c r="U8" s="14">
        <f t="shared" ref="U8" si="7">D8*E8</f>
        <v>8962.56</v>
      </c>
    </row>
    <row r="9" spans="1:21" ht="36.75" customHeight="1">
      <c r="A9" s="25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14">
        <f>SUM(U7:U8)</f>
        <v>24979.439999999999</v>
      </c>
    </row>
    <row r="10" spans="1:21" ht="56.25" customHeight="1">
      <c r="A10" s="28" t="s">
        <v>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10"/>
    </row>
    <row r="11" spans="1:21" ht="21.75" customHeight="1">
      <c r="A11" s="29" t="s">
        <v>31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"/>
    </row>
    <row r="12" spans="1:21" ht="85.5" customHeight="1">
      <c r="A12" s="11"/>
      <c r="B12" s="11"/>
      <c r="C12" s="22"/>
      <c r="D12" s="22"/>
      <c r="E12" s="22"/>
      <c r="F12" s="2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"/>
    </row>
    <row r="13" spans="1:21" ht="63" customHeight="1">
      <c r="A13" s="21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4"/>
    </row>
    <row r="14" spans="1:21" ht="15.75" customHeight="1">
      <c r="A14" s="20" t="s">
        <v>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4"/>
    </row>
    <row r="15" spans="1:21" ht="37.5" customHeight="1">
      <c r="R15" s="12"/>
    </row>
    <row r="16" spans="1:21" ht="35.25" customHeight="1"/>
    <row r="17" spans="1:20" ht="27" customHeight="1"/>
    <row r="18" spans="1:20" ht="12.75" customHeight="1"/>
    <row r="19" spans="1:20" ht="35.25" customHeight="1"/>
    <row r="20" spans="1:20" ht="35.25" customHeight="1"/>
    <row r="21" spans="1:20" ht="35.25" customHeight="1"/>
    <row r="22" spans="1:20" ht="18" customHeight="1"/>
    <row r="23" spans="1:20" ht="35.25" customHeight="1">
      <c r="T23" s="13"/>
    </row>
    <row r="25" spans="1:20" ht="37.5" customHeight="1"/>
    <row r="26" spans="1:20" s="2" customFormat="1" ht="67.5" customHeight="1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33.75" customHeight="1"/>
    <row r="28" spans="1:20" ht="26.25" customHeight="1"/>
    <row r="29" spans="1:20" ht="27.75" customHeight="1"/>
  </sheetData>
  <mergeCells count="24">
    <mergeCell ref="A1:S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  <mergeCell ref="A14:S14"/>
    <mergeCell ref="A13:S13"/>
    <mergeCell ref="C12:F12"/>
    <mergeCell ref="T5:T6"/>
    <mergeCell ref="U5:U6"/>
    <mergeCell ref="A9:T9"/>
    <mergeCell ref="A10:S10"/>
    <mergeCell ref="A11:S11"/>
  </mergeCells>
  <conditionalFormatting sqref="R7:R8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:R8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4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GVI</cp:lastModifiedBy>
  <cp:revision>20</cp:revision>
  <cp:lastPrinted>2026-06-29T13:13:00Z</cp:lastPrinted>
  <dcterms:created xsi:type="dcterms:W3CDTF">2015-03-09T15:47:32Z</dcterms:created>
  <dcterms:modified xsi:type="dcterms:W3CDTF">2026-06-29T13:13:30Z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