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1" sheetId="8" r:id="rId1"/>
  </sheets>
  <definedNames>
    <definedName name="_xlnm.Print_Area" localSheetId="0">'1'!$A$1:$L$13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 l="1"/>
  <c r="K9" i="8"/>
  <c r="J9" i="8"/>
  <c r="L9" i="8" l="1"/>
  <c r="L10" i="8" s="1"/>
  <c r="G10" i="8" l="1"/>
  <c r="H10" i="8" l="1"/>
  <c r="F10" i="8"/>
  <c r="E10" i="8" l="1"/>
  <c r="I9" i="8"/>
</calcChain>
</file>

<file path=xl/sharedStrings.xml><?xml version="1.0" encoding="utf-8"?>
<sst xmlns="http://schemas.openxmlformats.org/spreadsheetml/2006/main" count="33" uniqueCount="31">
  <si>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</si>
  <si>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</si>
  <si>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</si>
  <si>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</si>
  <si>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</si>
  <si>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</si>
  <si>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</si>
  <si>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Цена (руб.)</t>
  </si>
  <si>
    <t>Исполнитель</t>
  </si>
  <si>
    <t>РАСЧЕТ НМЦК</t>
  </si>
  <si>
    <t>В соответствии с Описанием объекта закупки</t>
  </si>
  <si>
    <t>Начальник ОПиОЗ</t>
  </si>
  <si>
    <t>Солдатенко Т.В.</t>
  </si>
  <si>
    <t>Маковская Л.Н.</t>
  </si>
  <si>
    <t xml:space="preserve">Поставщик 1 </t>
  </si>
  <si>
    <t xml:space="preserve">Поставщик 2 </t>
  </si>
  <si>
    <t>Поставщик 3</t>
  </si>
  <si>
    <t>Итого</t>
  </si>
  <si>
    <t xml:space="preserve">ОКПД2/КТРУ </t>
  </si>
  <si>
    <t>Используемый метод определения НМЦД с обоснованием:</t>
  </si>
  <si>
    <t xml:space="preserve">Метод сопоставимых рыночных цен (анализа рынка) </t>
  </si>
  <si>
    <t>руб.</t>
  </si>
  <si>
    <t>ИТОГО НМЦК, руб.</t>
  </si>
  <si>
    <t>Предельная цена за единицу измерения (средняя), руб.</t>
  </si>
  <si>
    <t>лист</t>
  </si>
  <si>
    <t xml:space="preserve">17.12.14.122 </t>
  </si>
  <si>
    <t>Ватман (бумага чертежная)</t>
  </si>
  <si>
    <t>Предельная цена за единицу измерения  с учетом финансирования, руб.</t>
  </si>
  <si>
    <t xml:space="preserve">Обоснование начальной (максимальной) цены контракта
</t>
  </si>
  <si>
    <t>На основании проведенного анализа рынка,  расчетов и с учетом финансирования закупки, НМЦК составляет:</t>
  </si>
  <si>
    <t>на поставку  ватмана (бумаги чертежной)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</si>
</sst>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#########"/>
    <numFmt numFmtId="165" formatCode="#,##0.00\ &quot;₽&quot;"/>
    <numFmt numFmtId="166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10" fillId="0" borderId="0" applyFont="0" applyFill="0" applyBorder="0" applyAlignment="0" applyProtection="0"/>
  </cellStyleXfs>
  <cellXfs count="52">
    <xf numFmtId="0" fontId="0" fillId="0" borderId="0" xfId="0"/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/>
    <xf numFmtId="2" fontId="1" fillId="2" borderId="0" xfId="0" applyNumberFormat="1" applyFont="1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/>
    <xf numFmtId="164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7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2" fontId="3" fillId="2" borderId="0" xfId="0" applyNumberFormat="1" applyFont="1" applyFill="1" applyBorder="1"/>
    <xf numFmtId="2" fontId="2" fillId="2" borderId="0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top" wrapText="1"/>
    </xf>
    <xf numFmtId="166" fontId="3" fillId="2" borderId="0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165" fontId="5" fillId="2" borderId="7" xfId="0" applyNumberFormat="1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Normal="100" zoomScaleSheetLayoutView="100" workbookViewId="0">
      <selection activeCell="A4" sqref="A4:B4"/>
    </sheetView>
  </sheetViews>
  <sheetFormatPr defaultColWidth="9" defaultRowHeight="15" x14ac:dyDescent="0.25"/>
  <cols>
    <col min="1" max="1" width="4.140625" style="3" customWidth="1"/>
    <col min="2" max="2" width="28.5703125" style="3" customWidth="1"/>
    <col min="3" max="3" width="13.140625" style="3" customWidth="1"/>
    <col min="4" max="4" width="9.42578125" style="3" customWidth="1"/>
    <col min="5" max="5" width="6.7109375" style="3" bestFit="1" customWidth="1"/>
    <col min="6" max="6" width="12.28515625" style="13" customWidth="1"/>
    <col min="7" max="7" width="11.28515625" style="13" customWidth="1"/>
    <col min="8" max="8" width="11.7109375" style="13" customWidth="1"/>
    <col min="9" max="9" width="12.42578125" style="13" customWidth="1"/>
    <col min="10" max="10" width="14.140625" style="13" customWidth="1"/>
    <col min="11" max="11" width="15.5703125" style="13" customWidth="1"/>
    <col min="12" max="12" width="16" style="3" customWidth="1"/>
    <col min="13" max="13" width="12.5703125" style="3" customWidth="1"/>
    <col min="14" max="1002" width="9.140625" style="3" customWidth="1"/>
    <col min="1003" max="16384" width="9" style="3"/>
  </cols>
  <sheetData>
    <row r="1" spans="1:12" ht="25.5" customHeight="1" x14ac:dyDescent="0.25">
      <c r="A1" s="2"/>
      <c r="B1" s="2"/>
      <c r="C1" s="2"/>
      <c r="D1" s="2"/>
      <c r="E1" s="2"/>
      <c r="F1" s="4"/>
      <c r="G1" s="4"/>
      <c r="H1" s="4"/>
      <c r="I1" s="4"/>
      <c r="J1" s="4"/>
      <c r="K1" s="4"/>
    </row>
    <row r="2" spans="1:12" s="21" customFormat="1" ht="39.75" customHeight="1" x14ac:dyDescent="0.3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8" customHeight="1" x14ac:dyDescent="0.3">
      <c r="A3" s="45" t="s">
        <v>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24.6" customHeight="1" x14ac:dyDescent="0.25">
      <c r="A4" s="46" t="s">
        <v>1</v>
      </c>
      <c r="B4" s="46"/>
      <c r="C4" s="47" t="s">
        <v>10</v>
      </c>
      <c r="D4" s="48"/>
      <c r="E4" s="48"/>
      <c r="F4" s="48"/>
      <c r="G4" s="48"/>
      <c r="H4" s="48"/>
      <c r="I4" s="48"/>
      <c r="J4" s="48"/>
      <c r="K4" s="48"/>
      <c r="L4" s="49"/>
    </row>
    <row r="5" spans="1:12" ht="67.5" customHeight="1" x14ac:dyDescent="0.25">
      <c r="A5" s="30" t="s">
        <v>19</v>
      </c>
      <c r="B5" s="30"/>
      <c r="C5" s="31" t="s">
        <v>20</v>
      </c>
      <c r="D5" s="32"/>
      <c r="E5" s="32"/>
      <c r="F5" s="32"/>
      <c r="G5" s="32"/>
      <c r="H5" s="32"/>
      <c r="I5" s="32"/>
      <c r="J5" s="32"/>
      <c r="K5" s="32"/>
      <c r="L5" s="33"/>
    </row>
    <row r="6" spans="1:12" x14ac:dyDescent="0.25">
      <c r="A6" s="34" t="s">
        <v>9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1:12" ht="64.900000000000006" customHeight="1" x14ac:dyDescent="0.25">
      <c r="A7" s="38" t="s">
        <v>2</v>
      </c>
      <c r="B7" s="38" t="s">
        <v>3</v>
      </c>
      <c r="C7" s="39" t="s">
        <v>18</v>
      </c>
      <c r="D7" s="38" t="s">
        <v>4</v>
      </c>
      <c r="E7" s="39" t="s">
        <v>5</v>
      </c>
      <c r="F7" s="5" t="s">
        <v>14</v>
      </c>
      <c r="G7" s="5" t="s">
        <v>15</v>
      </c>
      <c r="H7" s="5" t="s">
        <v>16</v>
      </c>
      <c r="I7" s="40" t="s">
        <v>6</v>
      </c>
      <c r="J7" s="39" t="s">
        <v>23</v>
      </c>
      <c r="K7" s="39" t="s">
        <v>27</v>
      </c>
      <c r="L7" s="50" t="s">
        <v>22</v>
      </c>
    </row>
    <row r="8" spans="1:12" ht="40.5" customHeight="1" x14ac:dyDescent="0.25">
      <c r="A8" s="38"/>
      <c r="B8" s="38"/>
      <c r="C8" s="39"/>
      <c r="D8" s="38"/>
      <c r="E8" s="39"/>
      <c r="F8" s="5" t="s">
        <v>7</v>
      </c>
      <c r="G8" s="5" t="s">
        <v>7</v>
      </c>
      <c r="H8" s="5" t="s">
        <v>7</v>
      </c>
      <c r="I8" s="41"/>
      <c r="J8" s="39"/>
      <c r="K8" s="39"/>
      <c r="L8" s="51"/>
    </row>
    <row r="9" spans="1:12" ht="44.45" customHeight="1" x14ac:dyDescent="0.25">
      <c r="A9" s="19">
        <v>1</v>
      </c>
      <c r="B9" s="23" t="s">
        <v>26</v>
      </c>
      <c r="C9" s="16" t="s">
        <v>25</v>
      </c>
      <c r="D9" s="19" t="s">
        <v>24</v>
      </c>
      <c r="E9" s="16">
        <v>1000</v>
      </c>
      <c r="F9" s="20">
        <v>10.92</v>
      </c>
      <c r="G9" s="20">
        <v>11.48</v>
      </c>
      <c r="H9" s="20">
        <v>11.75</v>
      </c>
      <c r="I9" s="1">
        <f>(STDEV(F9:H9)/AVERAGE(F9:H9))*100</f>
        <v>3.7191178264031692</v>
      </c>
      <c r="J9" s="1">
        <f>ROUND(AVERAGE(E9:G9),2)</f>
        <v>340.8</v>
      </c>
      <c r="K9" s="1">
        <f>11000/E9</f>
        <v>11</v>
      </c>
      <c r="L9" s="22">
        <f>E9*K9</f>
        <v>11000</v>
      </c>
    </row>
    <row r="10" spans="1:12" ht="15.75" x14ac:dyDescent="0.25">
      <c r="A10" s="14"/>
      <c r="B10" s="26" t="s">
        <v>17</v>
      </c>
      <c r="C10" s="27"/>
      <c r="D10" s="14"/>
      <c r="E10" s="15">
        <f>SUM(E9:E9)</f>
        <v>1000</v>
      </c>
      <c r="F10" s="17">
        <f>E9*F9</f>
        <v>10920</v>
      </c>
      <c r="G10" s="17">
        <f>E9*G9</f>
        <v>11480</v>
      </c>
      <c r="H10" s="17">
        <f>E9*H9</f>
        <v>11750</v>
      </c>
      <c r="I10" s="14"/>
      <c r="J10" s="24"/>
      <c r="K10" s="19"/>
      <c r="L10" s="7">
        <f>SUM(L9:L9)</f>
        <v>11000</v>
      </c>
    </row>
    <row r="11" spans="1:12" ht="25.5" customHeight="1" x14ac:dyDescent="0.25">
      <c r="A11" s="42" t="s">
        <v>29</v>
      </c>
      <c r="B11" s="43"/>
      <c r="C11" s="43"/>
      <c r="D11" s="43"/>
      <c r="E11" s="43"/>
      <c r="F11" s="43"/>
      <c r="G11" s="43"/>
      <c r="H11" s="43"/>
      <c r="I11" s="43"/>
      <c r="J11" s="25">
        <f>L10</f>
        <v>11000</v>
      </c>
      <c r="K11" s="28" t="s">
        <v>21</v>
      </c>
      <c r="L11" s="29"/>
    </row>
    <row r="12" spans="1:12" ht="28.9" customHeight="1" x14ac:dyDescent="0.25">
      <c r="A12" s="8"/>
      <c r="B12" s="8" t="s">
        <v>11</v>
      </c>
      <c r="C12" s="8"/>
      <c r="D12" s="8"/>
      <c r="E12" s="8"/>
      <c r="F12" s="18"/>
      <c r="G12" s="8"/>
      <c r="H12" s="8"/>
      <c r="I12" s="8"/>
      <c r="J12" s="8"/>
      <c r="K12" s="8" t="s">
        <v>12</v>
      </c>
      <c r="L12" s="8"/>
    </row>
    <row r="13" spans="1:12" ht="42.6" customHeight="1" x14ac:dyDescent="0.25">
      <c r="A13" s="10" t="s">
        <v>0</v>
      </c>
      <c r="B13" s="11" t="s">
        <v>8</v>
      </c>
      <c r="C13" s="11"/>
      <c r="D13" s="11"/>
      <c r="E13" s="11"/>
      <c r="F13" s="6"/>
      <c r="G13" s="6"/>
      <c r="H13" s="6"/>
      <c r="I13" s="6"/>
      <c r="J13" s="12"/>
      <c r="K13" s="12" t="s">
        <v>13</v>
      </c>
      <c r="L13" s="9"/>
    </row>
  </sheetData>
  <mergeCells count="19">
    <mergeCell ref="A2:L2"/>
    <mergeCell ref="A3:L3"/>
    <mergeCell ref="A4:B4"/>
    <mergeCell ref="C4:L4"/>
    <mergeCell ref="L7:L8"/>
    <mergeCell ref="B10:C10"/>
    <mergeCell ref="K11:L11"/>
    <mergeCell ref="A5:B5"/>
    <mergeCell ref="C5:L5"/>
    <mergeCell ref="A6:L6"/>
    <mergeCell ref="A7:A8"/>
    <mergeCell ref="B7:B8"/>
    <mergeCell ref="C7:C8"/>
    <mergeCell ref="D7:D8"/>
    <mergeCell ref="E7:E8"/>
    <mergeCell ref="I7:I8"/>
    <mergeCell ref="K7:K8"/>
    <mergeCell ref="J7:J8"/>
    <mergeCell ref="A11:I11"/>
  </mergeCells>
  <pageMargins left="1.1811023622047245" right="0.39370078740157483" top="0.39370078740157483" bottom="0.39370078740157483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2025-08-21T06:07:42Z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