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spbniif.spbniif\Files\Public\Закупки\ОГЗ\2026\ЕАТ_БЕРЕЗКА п.4\6. Июнь\Поставка изделий медицинского назначения (компонент эндопротеза тазобедренного сустава)\"/>
    </mc:Choice>
  </mc:AlternateContent>
  <xr:revisionPtr revIDLastSave="0" documentId="13_ncr:1_{34BD2B8A-48BE-45FF-B9D6-B4E67E8E159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Обоснование НМЦК" sheetId="3" r:id="rId1"/>
  </sheets>
  <calcPr calcId="191029" refMode="R1C1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5" i="3" l="1"/>
  <c r="O6" i="3" s="1"/>
  <c r="N5" i="3"/>
  <c r="L5" i="3" l="1"/>
  <c r="J5" i="3" l="1"/>
  <c r="I5" i="3"/>
  <c r="H5" i="3"/>
  <c r="K5" i="3" l="1"/>
</calcChain>
</file>

<file path=xl/sharedStrings.xml><?xml version="1.0" encoding="utf-8"?>
<sst xmlns="http://schemas.openxmlformats.org/spreadsheetml/2006/main" count="26" uniqueCount="26">
  <si>
    <t>Среднее квадратичное отклонение</t>
  </si>
  <si>
    <t>шт.</t>
  </si>
  <si>
    <t>№ п/п</t>
  </si>
  <si>
    <t>Наименование товара (работы, услуги)</t>
  </si>
  <si>
    <t xml:space="preserve">Ед. изм. </t>
  </si>
  <si>
    <t xml:space="preserve">v - кол-во (объем) закупаемого товара (работы, услуги), ед. </t>
  </si>
  <si>
    <t>Номер источника ценовой информации (ИЦИ №i)* и цена единицы товара, работы, услуги, представленная i-тым ИЦИ (Цi), руб.</t>
  </si>
  <si>
    <t xml:space="preserve">n - кол-во значений, используемых в расчете </t>
  </si>
  <si>
    <t>Определение однородности совокупности значений выявленных цен</t>
  </si>
  <si>
    <t>КП №1</t>
  </si>
  <si>
    <t>КП №2</t>
  </si>
  <si>
    <t>КП №3</t>
  </si>
  <si>
    <t>&lt;ц&gt; - средн. арифм. величина цены единицы прод-ции, руб.</t>
  </si>
  <si>
    <t xml:space="preserve">V - коэф-нт вариации </t>
  </si>
  <si>
    <t>Приложение №2 к Извещению</t>
  </si>
  <si>
    <t>НЦЕi**, (средняя цена за ед. измерения без НДС), руб.</t>
  </si>
  <si>
    <t>НДС медицинского изделия, %</t>
  </si>
  <si>
    <t>НЦЕi + НДС - начальная цена единицы i-й позиции медицинского изделия с учетом НДС, руб.</t>
  </si>
  <si>
    <t>Минимальная цена единицы i-й позиции медицинского изделия с учетом НДС, руб.</t>
  </si>
  <si>
    <t>Основные характеристики объекта закупки:</t>
  </si>
  <si>
    <t>Используемый метод обоснования НМЦК:</t>
  </si>
  <si>
    <t>основные характеристики объекта закупки в соответствии с харктеристиками объекта закупки, указанными в извещении о закупке</t>
  </si>
  <si>
    <t>метод сопоставимых рыночных цен (анализа рынка), расчет произведен в соответствии с Приказом Минздрава России от 15.05.2020 № 450н "Об утверждении порядка определения начальной (максимальной) цены контракта, цены контракта, заключаемого с единственным поставщиком (подрядчиком, исполнителем), и начальной цены единицы товара, работы, услуги при осуществлении закупок медицинских изделий" на основании информации о ценах товаров, работ, услуг, полученной по запросу заказчика и (или) информации о ценах товаров, работ, услуг, содержащейся в реестрe контрактов ЕИС. В соответствии со статьей 34 Бюджетного кодекса Российской Федерации от 31.07.1998 № 145-ФЗ значение начальной (максимальной) цены контракта Заказчиком устанавливается на основании минимального ценового предложения.</t>
  </si>
  <si>
    <r>
      <t>* В целях определения однородности совокупности значений выявленных цен, используемых в расчетах определен коэффициент вариации по следующей формуле:
где:
V - коэффициент вариации;
                                             - среднее квадратичное отклонение;
ц</t>
    </r>
    <r>
      <rPr>
        <vertAlign val="subscript"/>
        <sz val="9"/>
        <color rgb="FF000000"/>
        <rFont val="Times New Roman"/>
        <family val="2"/>
      </rPr>
      <t>i</t>
    </r>
    <r>
      <rPr>
        <sz val="9"/>
        <color rgb="FF000000"/>
        <rFont val="Times New Roman"/>
        <family val="2"/>
      </rPr>
      <t xml:space="preserve"> - цена единицы товара, работы, услуги, указанная в источнике с номером i;
&lt;ц&gt; - средняя арифметическая величина цены единицы товара, работы, услуги;
n - количество значений, используемых в расчете.
Коэффициент вариации не превышает 33 %, совокупность значений выявленных цен, используемых в расчетах НМЦК, является однородной.
** Расчет начальной (максимальной) цены контракта (НМЦК) осуществлен по формуле:                                                                                     , где
НЦЕ</t>
    </r>
    <r>
      <rPr>
        <vertAlign val="subscript"/>
        <sz val="9"/>
        <color rgb="FF000000"/>
        <rFont val="Times New Roman"/>
        <family val="2"/>
      </rPr>
      <t>i</t>
    </r>
    <r>
      <rPr>
        <sz val="9"/>
        <color rgb="FF000000"/>
        <rFont val="Times New Roman"/>
        <family val="2"/>
      </rPr>
      <t xml:space="preserve"> - начальная цена единицы i-й позиции медицинского изделия без учета НДС, рассчитанная в соответствии с пунктом 12 Порядка, рассчитанная по формуле:
</t>
    </r>
  </si>
  <si>
    <t>Компонент эндопротеза тазобедренного сустава ацетабулярный металлический</t>
  </si>
  <si>
    <r>
      <t>Обоснование начальной (максимальной) цены контракта  на поставку изделий медицинского назначения (компонент эндопротеза тазобедренного сустава ацетабулярный металлический) для нужд ФГБУ «СПб НИИФ» Минздрава России в 2026 году</t>
    </r>
    <r>
      <rPr>
        <sz val="10"/>
        <color indexed="8"/>
        <rFont val="Times New Roman"/>
        <family val="1"/>
        <charset val="204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</si>
</sst>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5" x14ac:knownFonts="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9"/>
      <color rgb="FF000000"/>
      <name val="Times New Roman"/>
      <family val="2"/>
    </font>
    <font>
      <vertAlign val="subscript"/>
      <sz val="9"/>
      <color rgb="FF000000"/>
      <name val="Times New Roman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38">
    <xf numFmtId="0" fontId="0" fillId="0" borderId="0" xfId="0"/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center" vertical="center"/>
    </xf>
    <xf numFmtId="3" fontId="6" fillId="0" borderId="1" xfId="0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4" fontId="8" fillId="0" borderId="4" xfId="0" applyNumberFormat="1" applyFont="1" applyBorder="1" applyAlignment="1">
      <alignment horizontal="center" vertical="center" readingOrder="1"/>
    </xf>
    <xf numFmtId="4" fontId="8" fillId="0" borderId="4" xfId="0" applyNumberFormat="1" applyFont="1" applyBorder="1" applyAlignment="1">
      <alignment horizontal="center" vertical="center" wrapText="1" readingOrder="1"/>
    </xf>
    <xf numFmtId="0" fontId="0" fillId="0" borderId="0" xfId="0" applyAlignment="1"/>
    <xf numFmtId="0" fontId="13" fillId="0" borderId="0" xfId="0" applyFont="1" applyAlignment="1">
      <alignment vertical="top" wrapText="1"/>
    </xf>
    <xf numFmtId="0" fontId="0" fillId="0" borderId="0" xfId="0" applyAlignment="1">
      <alignment horizontal="center" vertical="center"/>
    </xf>
    <xf numFmtId="0" fontId="11" fillId="0" borderId="5" xfId="0" applyFont="1" applyBorder="1" applyAlignment="1">
      <alignment horizontal="left" vertical="top" wrapText="1"/>
    </xf>
    <xf numFmtId="0" fontId="11" fillId="0" borderId="6" xfId="0" applyFont="1" applyBorder="1" applyAlignment="1">
      <alignment horizontal="left" vertical="top" wrapText="1"/>
    </xf>
    <xf numFmtId="0" fontId="12" fillId="0" borderId="7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 wrapText="1"/>
    </xf>
    <xf numFmtId="0" fontId="12" fillId="0" borderId="8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right"/>
    </xf>
    <xf numFmtId="4" fontId="10" fillId="0" borderId="1" xfId="0" applyNumberFormat="1" applyFont="1" applyBorder="1" applyAlignment="1">
      <alignment horizontal="center" vertical="center" wrapText="1"/>
    </xf>
    <xf numFmtId="4" fontId="10" fillId="3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4" fontId="10" fillId="0" borderId="2" xfId="0" applyNumberFormat="1" applyFont="1" applyBorder="1" applyAlignment="1">
      <alignment horizontal="center" vertical="center" wrapText="1"/>
    </xf>
    <xf numFmtId="4" fontId="10" fillId="0" borderId="3" xfId="0" applyNumberFormat="1" applyFont="1" applyBorder="1" applyAlignment="1">
      <alignment horizontal="center" vertical="center" wrapText="1"/>
    </xf>
  </cellXfs>
  <cellStyles count="2">
    <cellStyle name="Excel Built-in Normal" xfId="1" xr:uid="{00000000-0005-0000-0000-000000000000}"/>
    <cellStyle name="Обычный" xfId="0" builtinId="0"/>
  </cellStyles>
  <dxfs count="3"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ont>
        <strike/>
      </font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10</xdr:row>
      <xdr:rowOff>180975</xdr:rowOff>
    </xdr:from>
    <xdr:to>
      <xdr:col>1</xdr:col>
      <xdr:colOff>781050</xdr:colOff>
      <xdr:row>10</xdr:row>
      <xdr:rowOff>523875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282BAD3-A3E0-4090-A250-5390053719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19125" y="5734050"/>
          <a:ext cx="771525" cy="34290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</xdr:colOff>
      <xdr:row>10</xdr:row>
      <xdr:rowOff>781050</xdr:rowOff>
    </xdr:from>
    <xdr:to>
      <xdr:col>1</xdr:col>
      <xdr:colOff>1257300</xdr:colOff>
      <xdr:row>10</xdr:row>
      <xdr:rowOff>1228725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23384B1-4DA2-44F2-875C-4979443E12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14643" y="15628844"/>
          <a:ext cx="1247775" cy="447675"/>
        </a:xfrm>
        <a:prstGeom prst="rect">
          <a:avLst/>
        </a:prstGeom>
      </xdr:spPr>
    </xdr:pic>
    <xdr:clientData/>
  </xdr:twoCellAnchor>
  <xdr:twoCellAnchor editAs="oneCell">
    <xdr:from>
      <xdr:col>4</xdr:col>
      <xdr:colOff>863973</xdr:colOff>
      <xdr:row>10</xdr:row>
      <xdr:rowOff>1986242</xdr:rowOff>
    </xdr:from>
    <xdr:to>
      <xdr:col>6</xdr:col>
      <xdr:colOff>816348</xdr:colOff>
      <xdr:row>10</xdr:row>
      <xdr:rowOff>2259105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5DBF8E5-D295-4CC2-8972-CD56BC07E4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5054973" y="16834036"/>
          <a:ext cx="2227169" cy="272863"/>
        </a:xfrm>
        <a:prstGeom prst="rect">
          <a:avLst/>
        </a:prstGeom>
      </xdr:spPr>
    </xdr:pic>
    <xdr:clientData/>
  </xdr:twoCellAnchor>
  <xdr:twoCellAnchor editAs="oneCell">
    <xdr:from>
      <xdr:col>8</xdr:col>
      <xdr:colOff>19050</xdr:colOff>
      <xdr:row>10</xdr:row>
      <xdr:rowOff>2265829</xdr:rowOff>
    </xdr:from>
    <xdr:to>
      <xdr:col>9</xdr:col>
      <xdr:colOff>108697</xdr:colOff>
      <xdr:row>10</xdr:row>
      <xdr:rowOff>2595842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DCD3ACE9-E291-437A-882C-B6DE2FB083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8434668" y="17113623"/>
          <a:ext cx="952500" cy="33001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4"/>
  <sheetViews>
    <sheetView tabSelected="1" zoomScale="85" zoomScaleNormal="85" workbookViewId="0">
      <selection activeCell="C3" sqref="C3:C4"/>
    </sheetView>
  </sheetViews>
  <sheetFormatPr defaultRowHeight="15" x14ac:dyDescent="0.25"/>
  <cols>
    <col min="2" max="2" width="27" customWidth="1"/>
    <col min="3" max="3" width="13.28515625" customWidth="1"/>
    <col min="4" max="4" width="13.42578125" customWidth="1"/>
    <col min="5" max="5" width="17.42578125" customWidth="1"/>
    <col min="6" max="6" width="16.7109375" customWidth="1"/>
    <col min="7" max="7" width="17.85546875" customWidth="1"/>
    <col min="8" max="8" width="11.42578125" customWidth="1"/>
    <col min="9" max="9" width="12.85546875" customWidth="1"/>
    <col min="12" max="12" width="13.5703125" customWidth="1"/>
    <col min="13" max="13" width="11.7109375" customWidth="1"/>
    <col min="14" max="14" width="18.28515625" customWidth="1"/>
    <col min="15" max="15" width="17.85546875" customWidth="1"/>
  </cols>
  <sheetData>
    <row r="1" spans="1:18" ht="16.5" customHeight="1" x14ac:dyDescent="0.25">
      <c r="A1" s="28" t="s">
        <v>14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pans="1:18" ht="38.25" customHeight="1" x14ac:dyDescent="0.25">
      <c r="A2" s="31" t="s">
        <v>25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</row>
    <row r="3" spans="1:18" ht="48.75" customHeight="1" x14ac:dyDescent="0.25">
      <c r="A3" s="32" t="s">
        <v>2</v>
      </c>
      <c r="B3" s="33" t="s">
        <v>3</v>
      </c>
      <c r="C3" s="33" t="s">
        <v>4</v>
      </c>
      <c r="D3" s="33" t="s">
        <v>5</v>
      </c>
      <c r="E3" s="33" t="s">
        <v>6</v>
      </c>
      <c r="F3" s="33"/>
      <c r="G3" s="33"/>
      <c r="H3" s="34" t="s">
        <v>7</v>
      </c>
      <c r="I3" s="35" t="s">
        <v>8</v>
      </c>
      <c r="J3" s="35"/>
      <c r="K3" s="35"/>
      <c r="L3" s="29" t="s">
        <v>15</v>
      </c>
      <c r="M3" s="36" t="s">
        <v>16</v>
      </c>
      <c r="N3" s="30" t="s">
        <v>17</v>
      </c>
      <c r="O3" s="27" t="s">
        <v>18</v>
      </c>
    </row>
    <row r="4" spans="1:18" ht="76.5" x14ac:dyDescent="0.25">
      <c r="A4" s="32"/>
      <c r="B4" s="33"/>
      <c r="C4" s="33"/>
      <c r="D4" s="33"/>
      <c r="E4" s="6" t="s">
        <v>9</v>
      </c>
      <c r="F4" s="6" t="s">
        <v>10</v>
      </c>
      <c r="G4" s="6" t="s">
        <v>11</v>
      </c>
      <c r="H4" s="33"/>
      <c r="I4" s="8" t="s">
        <v>12</v>
      </c>
      <c r="J4" s="6" t="s">
        <v>0</v>
      </c>
      <c r="K4" s="7" t="s">
        <v>13</v>
      </c>
      <c r="L4" s="29"/>
      <c r="M4" s="37"/>
      <c r="N4" s="30"/>
      <c r="O4" s="27"/>
      <c r="R4" s="17"/>
    </row>
    <row r="5" spans="1:18" ht="38.25" x14ac:dyDescent="0.25">
      <c r="A5" s="1">
        <v>1</v>
      </c>
      <c r="B5" s="2" t="s">
        <v>24</v>
      </c>
      <c r="C5" s="11" t="s">
        <v>1</v>
      </c>
      <c r="D5" s="12">
        <v>1</v>
      </c>
      <c r="E5" s="13">
        <v>25000</v>
      </c>
      <c r="F5" s="14">
        <v>25500</v>
      </c>
      <c r="G5" s="14">
        <v>25750</v>
      </c>
      <c r="H5" s="3">
        <f>COUNT(E5:G5)</f>
        <v>3</v>
      </c>
      <c r="I5" s="3">
        <f>IF(ISERR(AVERAGE(E5:G5)),"",AVERAGE(E5:G5))</f>
        <v>25416.67</v>
      </c>
      <c r="J5" s="3">
        <f>IF(ISERR(STDEV(E5:G5)),"",STDEV(E5:G5))</f>
        <v>381.88</v>
      </c>
      <c r="K5" s="4">
        <f>IF(ISERR(J5/I5),"",J5/I5)</f>
        <v>1.4999999999999999E-2</v>
      </c>
      <c r="L5" s="5">
        <f>AVERAGE(E5:G5)</f>
        <v>25416.67</v>
      </c>
      <c r="M5" s="10">
        <v>0</v>
      </c>
      <c r="N5" s="5">
        <f>F5</f>
        <v>25500</v>
      </c>
      <c r="O5" s="5">
        <f>E5</f>
        <v>25000</v>
      </c>
    </row>
    <row r="6" spans="1:18" x14ac:dyDescent="0.25">
      <c r="O6" s="9">
        <f>SUM(O5:O5)</f>
        <v>25000</v>
      </c>
    </row>
    <row r="8" spans="1:18" ht="31.5" customHeight="1" x14ac:dyDescent="0.25">
      <c r="B8" s="18" t="s">
        <v>19</v>
      </c>
      <c r="C8" s="19"/>
      <c r="D8" s="20" t="s">
        <v>21</v>
      </c>
      <c r="E8" s="21"/>
      <c r="F8" s="21"/>
      <c r="G8" s="21"/>
      <c r="H8" s="21"/>
      <c r="I8" s="21"/>
      <c r="J8" s="21"/>
      <c r="K8" s="21"/>
      <c r="L8" s="21"/>
      <c r="M8" s="21"/>
      <c r="N8" s="21"/>
      <c r="O8" s="22"/>
    </row>
    <row r="9" spans="1:18" ht="102.75" customHeight="1" x14ac:dyDescent="0.25">
      <c r="B9" s="18" t="s">
        <v>20</v>
      </c>
      <c r="C9" s="19"/>
      <c r="D9" s="23" t="s">
        <v>22</v>
      </c>
      <c r="E9" s="24"/>
      <c r="F9" s="24"/>
      <c r="G9" s="24"/>
      <c r="H9" s="24"/>
      <c r="I9" s="24"/>
      <c r="J9" s="24"/>
      <c r="K9" s="24"/>
      <c r="L9" s="24"/>
      <c r="M9" s="24"/>
      <c r="N9" s="24"/>
      <c r="O9" s="25"/>
    </row>
    <row r="11" spans="1:18" ht="223.5" customHeight="1" x14ac:dyDescent="0.25">
      <c r="B11" s="26" t="s">
        <v>23</v>
      </c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16"/>
    </row>
    <row r="12" spans="1:18" x14ac:dyDescent="0.25"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</row>
    <row r="13" spans="1:18" x14ac:dyDescent="0.25"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</row>
    <row r="14" spans="1:18" x14ac:dyDescent="0.25"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</row>
    <row r="15" spans="1:18" x14ac:dyDescent="0.25"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</row>
    <row r="16" spans="1:18" x14ac:dyDescent="0.25"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</row>
    <row r="17" spans="2:15" x14ac:dyDescent="0.25"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</row>
    <row r="18" spans="2:15" x14ac:dyDescent="0.25"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</row>
    <row r="19" spans="2:15" x14ac:dyDescent="0.25"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</row>
    <row r="20" spans="2:15" x14ac:dyDescent="0.25"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</row>
    <row r="21" spans="2:15" x14ac:dyDescent="0.25"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</row>
    <row r="22" spans="2:15" x14ac:dyDescent="0.25"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</row>
    <row r="23" spans="2:15" x14ac:dyDescent="0.25"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</row>
    <row r="24" spans="2:15" x14ac:dyDescent="0.25"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</row>
  </sheetData>
  <mergeCells count="18">
    <mergeCell ref="O3:O4"/>
    <mergeCell ref="A1:O1"/>
    <mergeCell ref="L3:L4"/>
    <mergeCell ref="N3:N4"/>
    <mergeCell ref="A2:O2"/>
    <mergeCell ref="A3:A4"/>
    <mergeCell ref="B3:B4"/>
    <mergeCell ref="C3:C4"/>
    <mergeCell ref="D3:D4"/>
    <mergeCell ref="E3:G3"/>
    <mergeCell ref="H3:H4"/>
    <mergeCell ref="I3:K3"/>
    <mergeCell ref="M3:M4"/>
    <mergeCell ref="B8:C8"/>
    <mergeCell ref="B9:C9"/>
    <mergeCell ref="D8:O8"/>
    <mergeCell ref="D9:O9"/>
    <mergeCell ref="B11:O11"/>
  </mergeCells>
  <conditionalFormatting sqref="K5">
    <cfRule type="cellIs" dxfId="2" priority="1" stopIfTrue="1" operator="greaterThanOrEqual">
      <formula>0.33</formula>
    </cfRule>
    <cfRule type="cellIs" dxfId="1" priority="2" stopIfTrue="1" operator="greaterThanOrEqual">
      <formula>0.33</formula>
    </cfRule>
    <cfRule type="cellIs" dxfId="0" priority="3" stopIfTrue="1" operator="between">
      <formula>33</formula>
      <formula>100</formula>
    </cfRule>
  </conditionalFormatting>
  <pageMargins left="0.70866141732283472" right="0.70866141732283472" top="0.74803149606299213" bottom="0.74803149606299213" header="0.31496062992125984" footer="0.31496062992125984"/>
  <pageSetup paperSize="9" scale="51" fitToWidth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Обоснование НМЦК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ПКОД</dc:creator>
  <cp:lastModifiedBy>Степаненко Олег Игоревич</cp:lastModifiedBy>
  <cp:lastPrinted>2026-06-04T10:20:40Z</cp:lastPrinted>
  <dcterms:created xsi:type="dcterms:W3CDTF">2018-02-08T09:44:50Z</dcterms:created>
  <dcterms:modified xsi:type="dcterms:W3CDTF">2026-06-04T10:27:06Z</dcterms:modified>
</cp:coreProperties>
</file>