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1. Государственные контракты\37. Ремонт Лексуса (ИП Забелин В.С.)\"/>
    </mc:Choice>
  </mc:AlternateContent>
  <bookViews>
    <workbookView xWindow="0" yWindow="0" windowWidth="28800" windowHeight="11700"/>
  </bookViews>
  <sheets>
    <sheet name="1" sheetId="5" r:id="rId1"/>
  </sheets>
  <definedNames>
    <definedName name="_xlnm.Print_Area" localSheetId="0">'1'!$A$1:$K$20</definedName>
  </definedNames>
  <calcPr calcId="162913"/>
</workbook>
</file>

<file path=xl/calcChain.xml><?xml version="1.0" encoding="utf-8"?>
<calcChain xmlns="http://schemas.openxmlformats.org/spreadsheetml/2006/main">
  <c r="F12" i="5" l="1"/>
  <c r="K12" i="5" s="1"/>
  <c r="F11" i="5"/>
  <c r="K11" i="5" s="1"/>
  <c r="F10" i="5"/>
  <c r="K10" i="5" s="1"/>
  <c r="G11" i="5" l="1"/>
  <c r="H11" i="5" s="1"/>
  <c r="I11" i="5" s="1"/>
  <c r="G12" i="5"/>
  <c r="H12" i="5" s="1"/>
  <c r="I12" i="5" s="1"/>
  <c r="G10" i="5"/>
  <c r="H10" i="5" s="1"/>
  <c r="I10" i="5" s="1"/>
  <c r="F15" i="5" l="1"/>
  <c r="K15" i="5" s="1"/>
  <c r="F14" i="5"/>
  <c r="G14" i="5" s="1"/>
  <c r="H14" i="5" s="1"/>
  <c r="I14" i="5" s="1"/>
  <c r="F13" i="5"/>
  <c r="K13" i="5" s="1"/>
  <c r="F9" i="5"/>
  <c r="K9" i="5" s="1"/>
  <c r="G15" i="5" l="1"/>
  <c r="H15" i="5" s="1"/>
  <c r="I15" i="5" s="1"/>
  <c r="G9" i="5"/>
  <c r="H9" i="5" s="1"/>
  <c r="I9" i="5" s="1"/>
  <c r="K14" i="5"/>
  <c r="K16" i="5" s="1"/>
  <c r="G13" i="5"/>
  <c r="H13" i="5" s="1"/>
  <c r="I13" i="5" s="1"/>
  <c r="K58" i="5" l="1"/>
  <c r="K54" i="5"/>
  <c r="K53" i="5"/>
  <c r="K52" i="5"/>
  <c r="K55" i="5" l="1"/>
  <c r="E51" i="5" l="1"/>
</calcChain>
</file>

<file path=xl/sharedStrings.xml><?xml version="1.0" encoding="utf-8"?>
<sst xmlns="http://schemas.openxmlformats.org/spreadsheetml/2006/main" count="27" uniqueCount="27">
  <si>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</si>
  <si>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</si>
  <si>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</si>
  <si>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</si>
  <si>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</si>
  <si>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</si>
  <si>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</si>
  <si>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</si>
  <si>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</si>
  <si>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</si>
  <si>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</si>
  <si>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</si>
  <si>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</si>
  <si>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</si>
  <si>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</si>
  <si>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</si>
  <si>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</si>
  <si>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Контроль ходовой части</t>
  </si>
  <si>
    <t>на 3 л.</t>
  </si>
  <si>
    <t>Замена масла, фильтра в ДВС</t>
  </si>
  <si>
    <t>Шприцевание точек смазки</t>
  </si>
  <si>
    <t>Замена масла в АКПП</t>
  </si>
  <si>
    <t>Замена нижней шаровой опоры</t>
  </si>
  <si>
    <t>Замена молдингов лобового стекла</t>
  </si>
  <si>
    <t>Замена насосов омывателей</t>
  </si>
  <si>
    <t>Начальная (максимальная) цена принята как минимальная цена товара на дату покупки и составляет 102 530 (Сто две тысячи пятьсот тридцать) рублей 00 копеек.</t>
  </si>
  <si>
    <t>на оказание услуг по техническому обслуживанию и ремонту автомобиля Lexus LX-470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</si>
</sst>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11" x14ac:dyDescent="0.25">
      <c r="H1" s="1" t="s">
        <v>15</v>
      </c>
    </row>
    <row r="2" spans="1:1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1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1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39"/>
      <c r="K6" s="39"/>
    </row>
    <row r="7" spans="1:1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11" s="2" customFormat="1" ht="24.75" x14ac:dyDescent="0.25">
      <c r="A8" s="11"/>
      <c r="B8" s="35" t="s">
        <v>26</v>
      </c>
      <c r="C8" s="10"/>
      <c r="D8" s="10"/>
      <c r="E8" s="10"/>
      <c r="F8" s="11"/>
      <c r="G8" s="11"/>
      <c r="H8" s="11"/>
      <c r="I8" s="11"/>
      <c r="J8" s="11"/>
      <c r="K8" s="15"/>
    </row>
    <row r="9" spans="1:11" s="2" customFormat="1" x14ac:dyDescent="0.25">
      <c r="A9" s="27">
        <v>1</v>
      </c>
      <c r="B9" s="28" t="s">
        <v>17</v>
      </c>
      <c r="C9" s="27">
        <v>2000</v>
      </c>
      <c r="D9" s="27">
        <v>2100</v>
      </c>
      <c r="E9" s="27">
        <v>2200</v>
      </c>
      <c r="F9" s="27">
        <f t="shared" ref="F9:F15" si="0">AVERAGE(C9:E9)</f>
        <v>2100</v>
      </c>
      <c r="G9" s="27">
        <f t="shared" ref="G9:G15" si="1">((C9-F9)^2)+((D9-F9)^2)+((E9-F9)^2)</f>
        <v>20000</v>
      </c>
      <c r="H9" s="27">
        <f t="shared" ref="H9:H15" si="2">SQRT(G9/2)</f>
        <v>100</v>
      </c>
      <c r="I9" s="27">
        <f t="shared" ref="I9:I15" si="3">H9/F9*100</f>
        <v>4.7619047619047619</v>
      </c>
      <c r="J9" s="27">
        <v>1</v>
      </c>
      <c r="K9" s="29">
        <f t="shared" ref="K9:K15" si="4">J9*F9</f>
        <v>2100</v>
      </c>
    </row>
    <row r="10" spans="1:11" s="2" customFormat="1" x14ac:dyDescent="0.25">
      <c r="A10" s="27">
        <v>2</v>
      </c>
      <c r="B10" s="28" t="s">
        <v>19</v>
      </c>
      <c r="C10" s="27">
        <v>12680</v>
      </c>
      <c r="D10" s="27">
        <v>12780</v>
      </c>
      <c r="E10" s="27">
        <v>12850</v>
      </c>
      <c r="F10" s="27">
        <f t="shared" ref="F10:F12" si="5">AVERAGE(C10:E10)</f>
        <v>12770</v>
      </c>
      <c r="G10" s="27">
        <f t="shared" ref="G10:G12" si="6">((C10-F10)^2)+((D10-F10)^2)+((E10-F10)^2)</f>
        <v>14600</v>
      </c>
      <c r="H10" s="27">
        <f t="shared" ref="H10:H12" si="7">SQRT(G10/2)</f>
        <v>85.440037453175307</v>
      </c>
      <c r="I10" s="27">
        <f t="shared" ref="I10:I12" si="8">H10/F10*100</f>
        <v>0.66906842171632974</v>
      </c>
      <c r="J10" s="27">
        <v>1</v>
      </c>
      <c r="K10" s="29">
        <f t="shared" ref="K10:K12" si="9">J10*F10</f>
        <v>12770</v>
      </c>
    </row>
    <row r="11" spans="1:11" s="2" customFormat="1" x14ac:dyDescent="0.25">
      <c r="A11" s="27">
        <v>3</v>
      </c>
      <c r="B11" s="28" t="s">
        <v>20</v>
      </c>
      <c r="C11" s="27">
        <v>275</v>
      </c>
      <c r="D11" s="27">
        <v>300</v>
      </c>
      <c r="E11" s="27">
        <v>317</v>
      </c>
      <c r="F11" s="27">
        <f t="shared" si="5"/>
        <v>297.33333333333331</v>
      </c>
      <c r="G11" s="27">
        <f t="shared" si="6"/>
        <v>892.66666666666663</v>
      </c>
      <c r="H11" s="27">
        <f t="shared" si="7"/>
        <v>21.126602503321099</v>
      </c>
      <c r="I11" s="27">
        <f t="shared" si="8"/>
        <v>7.1053595863187562</v>
      </c>
      <c r="J11" s="27">
        <v>6</v>
      </c>
      <c r="K11" s="29">
        <f t="shared" si="9"/>
        <v>1784</v>
      </c>
    </row>
    <row r="12" spans="1:11" s="2" customFormat="1" x14ac:dyDescent="0.25">
      <c r="A12" s="27">
        <v>4</v>
      </c>
      <c r="B12" s="28" t="s">
        <v>21</v>
      </c>
      <c r="C12" s="27">
        <v>29300</v>
      </c>
      <c r="D12" s="27">
        <v>29400</v>
      </c>
      <c r="E12" s="27">
        <v>29500</v>
      </c>
      <c r="F12" s="27">
        <f t="shared" si="5"/>
        <v>29400</v>
      </c>
      <c r="G12" s="27">
        <f t="shared" si="6"/>
        <v>20000</v>
      </c>
      <c r="H12" s="27">
        <f t="shared" si="7"/>
        <v>100</v>
      </c>
      <c r="I12" s="27">
        <f t="shared" si="8"/>
        <v>0.3401360544217687</v>
      </c>
      <c r="J12" s="27">
        <v>1</v>
      </c>
      <c r="K12" s="29">
        <f t="shared" si="9"/>
        <v>29400</v>
      </c>
    </row>
    <row r="13" spans="1:11" s="2" customFormat="1" x14ac:dyDescent="0.25">
      <c r="A13" s="27">
        <v>5</v>
      </c>
      <c r="B13" s="28" t="s">
        <v>22</v>
      </c>
      <c r="C13" s="27">
        <v>8700</v>
      </c>
      <c r="D13" s="27">
        <v>8800</v>
      </c>
      <c r="E13" s="27">
        <v>8900</v>
      </c>
      <c r="F13" s="27">
        <f t="shared" si="0"/>
        <v>8800</v>
      </c>
      <c r="G13" s="27">
        <f t="shared" si="1"/>
        <v>20000</v>
      </c>
      <c r="H13" s="27">
        <f t="shared" si="2"/>
        <v>100</v>
      </c>
      <c r="I13" s="27">
        <f t="shared" si="3"/>
        <v>1.1363636363636365</v>
      </c>
      <c r="J13" s="27">
        <v>1</v>
      </c>
      <c r="K13" s="29">
        <f t="shared" si="4"/>
        <v>8800</v>
      </c>
    </row>
    <row r="14" spans="1:11" s="2" customFormat="1" x14ac:dyDescent="0.25">
      <c r="A14" s="27">
        <v>6</v>
      </c>
      <c r="B14" s="28" t="s">
        <v>23</v>
      </c>
      <c r="C14" s="27">
        <v>18100</v>
      </c>
      <c r="D14" s="27">
        <v>18150</v>
      </c>
      <c r="E14" s="27">
        <v>18250</v>
      </c>
      <c r="F14" s="27">
        <f t="shared" si="0"/>
        <v>18166.666666666668</v>
      </c>
      <c r="G14" s="27">
        <f t="shared" si="1"/>
        <v>11666.666666666668</v>
      </c>
      <c r="H14" s="27">
        <f t="shared" si="2"/>
        <v>76.376261582597337</v>
      </c>
      <c r="I14" s="27">
        <f t="shared" si="3"/>
        <v>0.42041978852805872</v>
      </c>
      <c r="J14" s="27">
        <v>2</v>
      </c>
      <c r="K14" s="29">
        <f t="shared" si="4"/>
        <v>36333.333333333336</v>
      </c>
    </row>
    <row r="15" spans="1:11" s="2" customFormat="1" x14ac:dyDescent="0.25">
      <c r="A15" s="27">
        <v>7</v>
      </c>
      <c r="B15" s="28" t="s">
        <v>24</v>
      </c>
      <c r="C15" s="27">
        <v>6000</v>
      </c>
      <c r="D15" s="27">
        <v>6100</v>
      </c>
      <c r="E15" s="27">
        <v>6150</v>
      </c>
      <c r="F15" s="27">
        <f t="shared" si="0"/>
        <v>6083.333333333333</v>
      </c>
      <c r="G15" s="27">
        <f t="shared" si="1"/>
        <v>11666.666666666668</v>
      </c>
      <c r="H15" s="27">
        <f t="shared" si="2"/>
        <v>76.376261582597337</v>
      </c>
      <c r="I15" s="27">
        <f t="shared" si="3"/>
        <v>1.2555001903988605</v>
      </c>
      <c r="J15" s="27">
        <v>2</v>
      </c>
      <c r="K15" s="29">
        <f t="shared" si="4"/>
        <v>12166.666666666666</v>
      </c>
    </row>
    <row r="16" spans="1:11" s="2" customFormat="1" ht="23.25" customHeight="1" x14ac:dyDescent="0.25">
      <c r="A16" s="30"/>
      <c r="B16" s="30"/>
      <c r="C16" s="31"/>
      <c r="D16" s="32"/>
      <c r="E16" s="32"/>
      <c r="F16" s="31"/>
      <c r="G16" s="31"/>
      <c r="H16" s="31"/>
      <c r="I16" s="31"/>
      <c r="J16" s="33" t="s">
        <v>2</v>
      </c>
      <c r="K16" s="34">
        <f>K9+K10+K11+K12+K13+K14+K15</f>
        <v>103354.00000000001</v>
      </c>
    </row>
    <row r="17" spans="1:21" ht="18" customHeight="1" x14ac:dyDescent="0.25">
      <c r="A17" s="12"/>
      <c r="B17" s="12"/>
      <c r="C17" s="13"/>
      <c r="D17" s="14"/>
      <c r="E17" s="14"/>
      <c r="F17" s="13"/>
      <c r="G17" s="13"/>
      <c r="H17" s="13"/>
      <c r="I17" s="13"/>
      <c r="J17" s="18"/>
      <c r="K17" s="19"/>
      <c r="U17" s="5"/>
    </row>
    <row r="18" spans="1:21" ht="18" customHeight="1" x14ac:dyDescent="0.25">
      <c r="A18" s="40" t="s">
        <v>25</v>
      </c>
      <c r="B18" s="40"/>
      <c r="C18" s="40"/>
      <c r="D18" s="40"/>
      <c r="E18" s="40"/>
      <c r="F18" s="40"/>
      <c r="G18" s="40"/>
      <c r="H18" s="41"/>
      <c r="I18" s="41"/>
      <c r="J18" s="41"/>
      <c r="K18" s="41"/>
      <c r="U18" s="5"/>
    </row>
    <row r="19" spans="1:21" s="21" customFormat="1" ht="17.25" customHeight="1" x14ac:dyDescent="0.25">
      <c r="L19" s="26"/>
    </row>
    <row r="20" spans="1:21" s="21" customFormat="1" ht="17.25" customHeight="1" x14ac:dyDescent="0.25">
      <c r="B20" s="21" t="s">
        <v>16</v>
      </c>
      <c r="C20" s="21" t="s">
        <v>18</v>
      </c>
      <c r="J20" s="22"/>
      <c r="K20" s="22"/>
    </row>
    <row r="21" spans="1:21" s="21" customFormat="1" ht="17.25" customHeight="1" x14ac:dyDescent="0.25"/>
    <row r="22" spans="1:21" s="21" customFormat="1" ht="17.25" customHeight="1" x14ac:dyDescent="0.25">
      <c r="J22" s="22"/>
      <c r="K22" s="22"/>
      <c r="L22" s="23"/>
    </row>
    <row r="23" spans="1:21" ht="18" customHeight="1" x14ac:dyDescent="0.25">
      <c r="A23" s="20"/>
      <c r="B23" s="20"/>
      <c r="C23" s="20"/>
      <c r="D23" s="42"/>
      <c r="E23" s="42"/>
      <c r="F23" s="42"/>
      <c r="G23" s="13"/>
      <c r="H23" s="13"/>
      <c r="I23" s="13"/>
      <c r="J23" s="18"/>
      <c r="K23" s="19"/>
      <c r="L23" s="21"/>
      <c r="U23" s="5"/>
    </row>
    <row r="24" spans="1:21" ht="18" customHeight="1" x14ac:dyDescent="0.25">
      <c r="A24" s="20"/>
      <c r="B24" s="20"/>
      <c r="C24" s="20"/>
      <c r="D24" s="42"/>
      <c r="E24" s="42"/>
      <c r="F24" s="42"/>
      <c r="G24" s="13"/>
      <c r="H24" s="13"/>
      <c r="I24" s="13"/>
      <c r="J24" s="18"/>
      <c r="K24" s="19"/>
      <c r="U24" s="5"/>
    </row>
    <row r="25" spans="1:21" ht="18" customHeight="1" x14ac:dyDescent="0.25">
      <c r="A25" s="20"/>
      <c r="B25" s="20"/>
      <c r="C25" s="20"/>
      <c r="D25" s="42"/>
      <c r="E25" s="42"/>
      <c r="F25" s="42"/>
      <c r="G25" s="13"/>
      <c r="H25" s="13"/>
      <c r="I25" s="13"/>
      <c r="J25" s="18"/>
      <c r="K25" s="19"/>
      <c r="U25" s="5"/>
    </row>
    <row r="26" spans="1:21" ht="18" customHeight="1" x14ac:dyDescent="0.25">
      <c r="A26" s="20"/>
      <c r="B26" s="20"/>
      <c r="C26" s="20"/>
      <c r="D26" s="42"/>
      <c r="E26" s="42"/>
      <c r="F26" s="42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8" customHeight="1" x14ac:dyDescent="0.25">
      <c r="A37" s="12"/>
      <c r="B37" s="12"/>
      <c r="C37" s="13"/>
      <c r="D37" s="14"/>
      <c r="E37" s="14"/>
      <c r="F37" s="13"/>
      <c r="G37" s="13"/>
      <c r="H37" s="13"/>
      <c r="I37" s="13"/>
      <c r="J37" s="18"/>
      <c r="K37" s="19"/>
      <c r="U37" s="5"/>
    </row>
    <row r="38" spans="1:21" ht="18" customHeight="1" x14ac:dyDescent="0.25">
      <c r="A38" s="12"/>
      <c r="B38" s="12"/>
      <c r="C38" s="13"/>
      <c r="D38" s="14"/>
      <c r="E38" s="14"/>
      <c r="F38" s="13"/>
      <c r="G38" s="13"/>
      <c r="H38" s="13"/>
      <c r="I38" s="13"/>
      <c r="J38" s="18"/>
      <c r="K38" s="19"/>
      <c r="U38" s="5"/>
    </row>
    <row r="39" spans="1:21" ht="18" customHeight="1" x14ac:dyDescent="0.25">
      <c r="A39" s="12"/>
      <c r="B39" s="12"/>
      <c r="C39" s="13"/>
      <c r="D39" s="14"/>
      <c r="E39" s="14"/>
      <c r="F39" s="13"/>
      <c r="G39" s="13"/>
      <c r="H39" s="13"/>
      <c r="I39" s="13"/>
      <c r="J39" s="18"/>
      <c r="K39" s="19"/>
      <c r="U39" s="5"/>
    </row>
    <row r="40" spans="1:21" ht="18" customHeight="1" x14ac:dyDescent="0.25">
      <c r="A40" s="12"/>
      <c r="B40" s="12"/>
      <c r="C40" s="13"/>
      <c r="D40" s="14"/>
      <c r="E40" s="14"/>
      <c r="F40" s="13"/>
      <c r="G40" s="13"/>
      <c r="H40" s="13"/>
      <c r="I40" s="13"/>
      <c r="J40" s="18"/>
      <c r="K40" s="19"/>
      <c r="U40" s="5"/>
    </row>
    <row r="41" spans="1:21" ht="18" customHeight="1" x14ac:dyDescent="0.25">
      <c r="A41" s="12"/>
      <c r="B41" s="12"/>
      <c r="C41" s="13"/>
      <c r="D41" s="14"/>
      <c r="E41" s="14"/>
      <c r="F41" s="13"/>
      <c r="G41" s="13"/>
      <c r="H41" s="13"/>
      <c r="I41" s="13"/>
      <c r="J41" s="18"/>
      <c r="K41" s="19"/>
      <c r="U41" s="5"/>
    </row>
    <row r="42" spans="1:21" ht="18" customHeight="1" x14ac:dyDescent="0.25">
      <c r="A42" s="12"/>
      <c r="B42" s="12"/>
      <c r="C42" s="13"/>
      <c r="D42" s="14"/>
      <c r="E42" s="14"/>
      <c r="F42" s="13"/>
      <c r="G42" s="13"/>
      <c r="H42" s="13"/>
      <c r="I42" s="13"/>
      <c r="J42" s="18"/>
      <c r="K42" s="19"/>
      <c r="U42" s="5"/>
    </row>
    <row r="43" spans="1:21" ht="18" customHeight="1" x14ac:dyDescent="0.25">
      <c r="A43" s="12"/>
      <c r="B43" s="12"/>
      <c r="C43" s="13"/>
      <c r="D43" s="14"/>
      <c r="E43" s="14"/>
      <c r="F43" s="13"/>
      <c r="G43" s="13"/>
      <c r="H43" s="13"/>
      <c r="I43" s="13"/>
      <c r="J43" s="18"/>
      <c r="K43" s="19"/>
      <c r="U43" s="5"/>
    </row>
    <row r="44" spans="1:21" ht="15" customHeight="1" x14ac:dyDescent="0.25">
      <c r="A44" s="12"/>
      <c r="B44" s="12"/>
      <c r="C44" s="13"/>
      <c r="D44" s="14"/>
      <c r="E44" s="14"/>
      <c r="F44" s="13"/>
      <c r="G44" s="13"/>
      <c r="H44" s="13"/>
      <c r="I44" s="17"/>
      <c r="J44" s="18"/>
      <c r="K44" s="19"/>
      <c r="U44" s="5"/>
    </row>
    <row r="45" spans="1:21" ht="15" customHeight="1" x14ac:dyDescent="0.25">
      <c r="A45" s="12"/>
      <c r="B45" s="12"/>
      <c r="C45" s="13"/>
      <c r="D45" s="14"/>
      <c r="E45" s="14"/>
      <c r="F45" s="13"/>
      <c r="G45" s="13"/>
      <c r="H45" s="13"/>
      <c r="I45" s="17"/>
      <c r="J45" s="18"/>
      <c r="K45" s="19"/>
      <c r="U45" s="5"/>
    </row>
    <row r="46" spans="1:21" ht="15" customHeight="1" x14ac:dyDescent="0.25">
      <c r="A46" s="12"/>
      <c r="B46" s="12"/>
      <c r="C46" s="13"/>
      <c r="D46" s="14"/>
      <c r="E46" s="14"/>
      <c r="F46" s="13"/>
      <c r="G46" s="13"/>
      <c r="H46" s="13"/>
      <c r="I46" s="17"/>
      <c r="J46" s="18"/>
      <c r="K46" s="19"/>
      <c r="U46" s="5"/>
    </row>
    <row r="47" spans="1:21" ht="15" customHeight="1" x14ac:dyDescent="0.25">
      <c r="A47" s="12"/>
      <c r="B47" s="12"/>
      <c r="C47" s="13"/>
      <c r="D47" s="14"/>
      <c r="E47" s="14"/>
      <c r="F47" s="13"/>
      <c r="G47" s="13"/>
      <c r="H47" s="13"/>
      <c r="I47" s="17"/>
      <c r="J47" s="18"/>
      <c r="K47" s="19"/>
      <c r="U47" s="5"/>
    </row>
    <row r="48" spans="1:21" x14ac:dyDescent="0.25">
      <c r="U48" s="5"/>
    </row>
    <row r="49" spans="3:13" ht="15" hidden="1" customHeight="1" x14ac:dyDescent="0.25"/>
    <row r="50" spans="3:13" ht="15" hidden="1" customHeight="1" x14ac:dyDescent="0.25">
      <c r="K50" s="4"/>
      <c r="L50" s="5">
        <v>4210794.8099999996</v>
      </c>
    </row>
    <row r="51" spans="3:13" ht="15" hidden="1" customHeight="1" x14ac:dyDescent="0.25">
      <c r="C51" s="5"/>
      <c r="E51" s="4">
        <f>K47-K55</f>
        <v>-4210794.8099999996</v>
      </c>
      <c r="F51" s="4"/>
      <c r="G51" s="4"/>
      <c r="H51" s="4"/>
    </row>
    <row r="52" spans="3:13" ht="15" hidden="1" customHeight="1" x14ac:dyDescent="0.25">
      <c r="K52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53" spans="3:13" ht="15" hidden="1" customHeight="1" x14ac:dyDescent="0.25">
      <c r="K53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54" spans="3:13" ht="15" hidden="1" customHeight="1" x14ac:dyDescent="0.25">
      <c r="K54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55" spans="3:13" ht="15.75" hidden="1" customHeight="1" x14ac:dyDescent="0.25">
      <c r="K55" s="5">
        <f>ROUND((AVERAGE(K52:K54)),2)</f>
        <v>4210794.8099999996</v>
      </c>
    </row>
    <row r="56" spans="3:13" ht="15.75" hidden="1" customHeight="1" x14ac:dyDescent="0.25"/>
    <row r="57" spans="3:13" ht="15" hidden="1" customHeight="1" x14ac:dyDescent="0.25"/>
    <row r="58" spans="3:13" ht="15" hidden="1" customHeight="1" x14ac:dyDescent="0.25">
      <c r="K58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9" spans="3:13" ht="15" hidden="1" customHeight="1" x14ac:dyDescent="0.25"/>
    <row r="60" spans="3:13" x14ac:dyDescent="0.25">
      <c r="K60" s="5"/>
    </row>
    <row r="61" spans="3:13" ht="17.25" customHeight="1" x14ac:dyDescent="0.25">
      <c r="K61" s="4"/>
    </row>
    <row r="62" spans="3:13" ht="17.25" customHeight="1" x14ac:dyDescent="0.25">
      <c r="I62" s="4"/>
    </row>
    <row r="63" spans="3:13" ht="17.25" customHeight="1" x14ac:dyDescent="0.25">
      <c r="K63" s="4"/>
      <c r="M63" s="5"/>
    </row>
    <row r="64" spans="3:13" ht="17.25" customHeight="1" x14ac:dyDescent="0.25">
      <c r="I64" s="4"/>
    </row>
    <row r="65" ht="17.25" customHeight="1" x14ac:dyDescent="0.25"/>
    <row r="66" ht="17.25" customHeight="1" x14ac:dyDescent="0.25"/>
    <row r="67" ht="17.25" customHeight="1" x14ac:dyDescent="0.25"/>
    <row r="68" ht="17.25" customHeight="1" x14ac:dyDescent="0.25"/>
  </sheetData>
  <mergeCells count="13">
    <mergeCell ref="A18:K18"/>
    <mergeCell ref="D25:F25"/>
    <mergeCell ref="D26:F26"/>
    <mergeCell ref="D23:F23"/>
    <mergeCell ref="D24:F24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k20_1 k20_1</cp:lastModifiedBy>
  <cp:lastPrinted>2026-04-08T06:57:58Z</cp:lastPrinted>
  <dcterms:created xsi:type="dcterms:W3CDTF">2012-05-31T00:41:16Z</dcterms:created>
  <dcterms:modified xsi:type="dcterms:W3CDTF">2026-04-08T06:58:01Z</dcterms:modified>
</cp:coreProperties>
</file>