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M9" i="1" l="1"/>
  <c r="J9" i="1"/>
  <c r="K9" i="1" s="1"/>
  <c r="L9" i="1" s="1"/>
  <c r="P10" i="1" l="1"/>
</calcChain>
</file>

<file path=xl/sharedStrings.xml><?xml version="1.0" encoding="utf-8"?>
<sst xmlns="http://schemas.openxmlformats.org/spreadsheetml/2006/main" count="25" uniqueCount="25">
  <si>
    <t>№</t>
  </si>
  <si>
    <t>Наименование</t>
  </si>
  <si>
    <t>Коммерческое предложение</t>
  </si>
  <si>
    <t>1</t>
  </si>
  <si>
    <t xml:space="preserve">Средняя арифметическая цена за единицу &lt;ц&gt; </t>
  </si>
  <si>
    <t>Среднее квадратичное отклонение</t>
  </si>
  <si>
    <r>
      <t xml:space="preserve">Коэффициент вариации цен V (%) </t>
    </r>
    <r>
      <rPr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</si>
  <si>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sz val="8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</si>
  <si>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</si>
  <si>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>Однородность совокупности значений выявленных цен, используемых в расчете НМЦК, ЦКЕП</t>
  </si>
  <si>
    <t>Н(М)ЦК, ЦКЕП, определяемая методом сопоставимых рыночных цен (анализа рынка)</t>
  </si>
  <si>
    <t>единица измер</t>
  </si>
  <si>
    <t xml:space="preserve">кол-во </t>
  </si>
  <si>
    <t>Цена  за единицу изм. (руб.)</t>
  </si>
  <si>
    <t xml:space="preserve">При определении начальной цены (максимальной) контракта (НМЦК) применяется Приказ Минэкономразвития России от 02.10 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Цена контракта выражена в рублях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 </t>
  </si>
  <si>
    <t>Н(М)ЦК контракта с учетом округления цены  (руб.)</t>
  </si>
  <si>
    <t>ОБОСНОВАНИЕ  И РАСЧЕТ НАЧАЛЬНОЙ (МАКСИМАЛЬНОЙ) ЦЕНЫ КОНТРАКТА</t>
  </si>
  <si>
    <t>шт.</t>
  </si>
  <si>
    <t>Карандаш чернографитный</t>
  </si>
  <si>
    <t>7,09</t>
  </si>
  <si>
    <t>1700</t>
  </si>
  <si>
    <t xml:space="preserve">КП1                     от 20.04.2026 №58/2026           </t>
  </si>
  <si>
    <t xml:space="preserve">КП2                   от  20.04.2026 №59/2026                               </t>
  </si>
  <si>
    <t>КП3              от 20.04.2026 №60/2026</t>
  </si>
  <si>
    <t xml:space="preserve"> Начальная (максимальная) цена контракта:  11 458,00 (Одиннадцать тысяч четыреста пятьдесят восемь рублей 00 копеек)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</si>
</sst>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left" wrapText="1"/>
    </xf>
    <xf numFmtId="49" fontId="9" fillId="2" borderId="1" xfId="0" applyNumberFormat="1" applyFont="1" applyFill="1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164" fontId="5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2" borderId="7" xfId="0" applyFill="1" applyBorder="1" applyAlignment="1">
      <alignment horizontal="center"/>
    </xf>
    <xf numFmtId="0" fontId="6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19051</xdr:colOff>
      <xdr:row>7</xdr:row>
      <xdr:rowOff>542925</xdr:rowOff>
    </xdr:from>
    <xdr:to>
      <xdr:col>10</xdr:col>
      <xdr:colOff>733425</xdr:colOff>
      <xdr:row>7</xdr:row>
      <xdr:rowOff>962025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3951" y="1409700"/>
          <a:ext cx="714374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68729</xdr:colOff>
      <xdr:row>7</xdr:row>
      <xdr:rowOff>647701</xdr:rowOff>
    </xdr:from>
    <xdr:to>
      <xdr:col>11</xdr:col>
      <xdr:colOff>828675</xdr:colOff>
      <xdr:row>7</xdr:row>
      <xdr:rowOff>1000125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55154" y="1514476"/>
          <a:ext cx="759946" cy="352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238124</xdr:colOff>
      <xdr:row>7</xdr:row>
      <xdr:rowOff>1667746</xdr:rowOff>
    </xdr:from>
    <xdr:to>
      <xdr:col>12</xdr:col>
      <xdr:colOff>1257300</xdr:colOff>
      <xdr:row>7</xdr:row>
      <xdr:rowOff>2066925</xdr:rowOff>
    </xdr:to>
    <xdr:pic>
      <xdr:nvPicPr>
        <xdr:cNvPr id="5" name="Picture 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6599" y="2534521"/>
          <a:ext cx="1019176" cy="399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238125</xdr:colOff>
      <xdr:row>7</xdr:row>
      <xdr:rowOff>1114425</xdr:rowOff>
    </xdr:from>
    <xdr:to>
      <xdr:col>12</xdr:col>
      <xdr:colOff>390525</xdr:colOff>
      <xdr:row>7</xdr:row>
      <xdr:rowOff>1343025</xdr:rowOff>
    </xdr:to>
    <xdr:pic>
      <xdr:nvPicPr>
        <xdr:cNvPr id="6" name="Picture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86600" y="19812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topLeftCell="A4" zoomScaleNormal="100" workbookViewId="0">
      <selection activeCell="G9" sqref="G9"/>
    </sheetView>
  </sheetViews>
  <sheetFormatPr defaultRowHeight="15" x14ac:dyDescent="0.25"/>
  <cols>
    <col min="1" max="1" width="5" customWidth="1"/>
    <col min="2" max="2" width="14.85546875" customWidth="1"/>
    <col min="3" max="3" width="6.42578125" customWidth="1"/>
    <col min="4" max="4" width="5.7109375" customWidth="1"/>
    <col min="5" max="6" width="0.140625" customWidth="1"/>
    <col min="10" max="10" width="10.42578125" customWidth="1"/>
    <col min="11" max="11" width="13.5703125" customWidth="1"/>
    <col min="12" max="12" width="13.140625" customWidth="1"/>
    <col min="13" max="13" width="18" customWidth="1"/>
    <col min="14" max="14" width="24.7109375" hidden="1" customWidth="1"/>
    <col min="16" max="16" width="14.42578125" customWidth="1"/>
  </cols>
  <sheetData>
    <row r="2" spans="1:17" x14ac:dyDescent="0.25">
      <c r="K2" s="28"/>
      <c r="L2" s="28"/>
      <c r="M2" s="28"/>
      <c r="N2" s="28"/>
      <c r="O2" s="28"/>
      <c r="P2" s="28"/>
    </row>
    <row r="3" spans="1:17" x14ac:dyDescent="0.25">
      <c r="K3" s="28"/>
      <c r="L3" s="28"/>
      <c r="M3" s="28"/>
      <c r="N3" s="28"/>
      <c r="O3" s="28"/>
      <c r="P3" s="28"/>
    </row>
    <row r="5" spans="1:17" x14ac:dyDescent="0.25">
      <c r="B5" s="30" t="s">
        <v>16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7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7" ht="29.25" customHeight="1" x14ac:dyDescent="0.25">
      <c r="A7" s="23" t="s">
        <v>0</v>
      </c>
      <c r="B7" s="23" t="s">
        <v>1</v>
      </c>
      <c r="C7" s="23" t="s">
        <v>11</v>
      </c>
      <c r="D7" s="23" t="s">
        <v>12</v>
      </c>
      <c r="E7" s="23"/>
      <c r="F7" s="11"/>
      <c r="G7" s="20" t="s">
        <v>2</v>
      </c>
      <c r="H7" s="21"/>
      <c r="I7" s="22"/>
      <c r="J7" s="20" t="s">
        <v>9</v>
      </c>
      <c r="K7" s="21"/>
      <c r="L7" s="22"/>
      <c r="M7" s="25" t="s">
        <v>10</v>
      </c>
      <c r="N7" s="25"/>
      <c r="O7" s="25"/>
      <c r="P7" s="26"/>
    </row>
    <row r="8" spans="1:17" ht="175.5" customHeight="1" x14ac:dyDescent="0.25">
      <c r="A8" s="24"/>
      <c r="B8" s="24"/>
      <c r="C8" s="24"/>
      <c r="D8" s="24"/>
      <c r="E8" s="24"/>
      <c r="F8" s="10"/>
      <c r="G8" s="15" t="s">
        <v>21</v>
      </c>
      <c r="H8" s="15" t="s">
        <v>22</v>
      </c>
      <c r="I8" s="15" t="s">
        <v>23</v>
      </c>
      <c r="J8" s="2" t="s">
        <v>4</v>
      </c>
      <c r="K8" s="2" t="s">
        <v>5</v>
      </c>
      <c r="L8" s="2" t="s">
        <v>6</v>
      </c>
      <c r="M8" s="2" t="s">
        <v>7</v>
      </c>
      <c r="N8" s="1"/>
      <c r="O8" s="6" t="s">
        <v>13</v>
      </c>
      <c r="P8" s="7" t="s">
        <v>15</v>
      </c>
    </row>
    <row r="9" spans="1:17" ht="23.25" x14ac:dyDescent="0.25">
      <c r="A9" s="1" t="s">
        <v>3</v>
      </c>
      <c r="B9" s="1" t="s">
        <v>18</v>
      </c>
      <c r="C9" s="1" t="s">
        <v>17</v>
      </c>
      <c r="D9" s="1" t="s">
        <v>20</v>
      </c>
      <c r="E9" s="5"/>
      <c r="F9" s="5"/>
      <c r="G9" s="3">
        <v>6.05</v>
      </c>
      <c r="H9" s="1" t="s">
        <v>19</v>
      </c>
      <c r="I9" s="3">
        <v>7.09</v>
      </c>
      <c r="J9" s="3">
        <f t="shared" ref="J9" si="0">(G9+H9+I9)/3</f>
        <v>6.7433333333333332</v>
      </c>
      <c r="K9" s="3">
        <f t="shared" ref="K9" si="1">SQRT(((SUM((POWER(G9-J9,2)),(POWER(H9-J9,2)),(POWER(I9-J9,2)))/(COLUMNS(G9:I9)-1))))</f>
        <v>0.60044427995721084</v>
      </c>
      <c r="L9" s="8">
        <f t="shared" ref="L9" si="2">K9/J9*100</f>
        <v>8.9042651501316481</v>
      </c>
      <c r="M9" s="17">
        <f t="shared" ref="M9" si="3">P9</f>
        <v>11458</v>
      </c>
      <c r="N9" s="4"/>
      <c r="O9" s="13">
        <v>6.74</v>
      </c>
      <c r="P9" s="16">
        <f>O9*D9</f>
        <v>11458</v>
      </c>
    </row>
    <row r="10" spans="1:17" x14ac:dyDescent="0.25">
      <c r="A10" s="31" t="s">
        <v>8</v>
      </c>
      <c r="B10" s="32"/>
      <c r="C10" s="32"/>
      <c r="D10" s="32"/>
      <c r="E10" s="33"/>
      <c r="F10" s="9"/>
      <c r="G10" s="31"/>
      <c r="H10" s="32"/>
      <c r="I10" s="32"/>
      <c r="J10" s="32"/>
      <c r="K10" s="32"/>
      <c r="L10" s="32"/>
      <c r="M10" s="32"/>
      <c r="N10" s="32"/>
      <c r="O10" s="33"/>
      <c r="P10" s="16">
        <f>SUM(P9:P9)</f>
        <v>11458</v>
      </c>
    </row>
    <row r="11" spans="1:17" ht="15" customHeight="1" x14ac:dyDescent="0.25">
      <c r="A11" s="27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7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7" ht="47.2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12"/>
    </row>
    <row r="14" spans="1:17" ht="21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2"/>
    </row>
    <row r="15" spans="1:17" ht="23.25" customHeight="1" x14ac:dyDescent="0.25">
      <c r="A15" s="18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P15" s="12"/>
    </row>
  </sheetData>
  <mergeCells count="16">
    <mergeCell ref="K2:P2"/>
    <mergeCell ref="K3:P3"/>
    <mergeCell ref="A6:M6"/>
    <mergeCell ref="B5:M5"/>
    <mergeCell ref="A10:E10"/>
    <mergeCell ref="G10:O10"/>
    <mergeCell ref="A15:M15"/>
    <mergeCell ref="G7:I7"/>
    <mergeCell ref="J7:L7"/>
    <mergeCell ref="A7:A8"/>
    <mergeCell ref="B7:B8"/>
    <mergeCell ref="D7:D8"/>
    <mergeCell ref="E7:E8"/>
    <mergeCell ref="M7:P7"/>
    <mergeCell ref="C7:C8"/>
    <mergeCell ref="A11:P13"/>
  </mergeCells>
  <pageMargins left="0.31496062992125984" right="0.31496062992125984" top="0.74803149606299213" bottom="0.19685039370078741" header="0.31496062992125984" footer="0.19685039370078741"/>
  <pageSetup paperSize="9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2026-04-20T11:51:33Z</dcterms:modified>
</cp:coreProperties>
</file>