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5CC0DF1F-C8F7-4A14-9565-1CC6A94E9D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4" l="1"/>
  <c r="D15" i="4" l="1"/>
  <c r="D14" i="4"/>
  <c r="J7" i="4" l="1"/>
  <c r="I7" i="4"/>
  <c r="M7" i="4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<sst xmlns="http://schemas.openxmlformats.org/spreadsheetml/2006/main" count="30" uniqueCount="26">
  <si>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</si>
  <si>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</si>
  <si>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</si>
  <si>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</si>
  <si>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</si>
  <si>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</si>
  <si>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</si>
  <si>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</si>
  <si>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</si>
  <si>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</si>
  <si>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</si>
  <si>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</si>
  <si>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</si>
  <si>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</si>
  <si>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</si>
  <si>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</si>
  <si>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</si>
  <si>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</si>
  <si>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Коммерческое предложение № 1</t>
  </si>
  <si>
    <t>Коммерческое предложение № 2</t>
  </si>
  <si>
    <t>Коммерческое предложение № 3</t>
  </si>
  <si>
    <t>Е.В. Мостовой</t>
  </si>
  <si>
    <t>усл.ед</t>
  </si>
  <si>
    <t>Проведение ремонтных работ автобуса Yutong zk 6938 HB 9</t>
  </si>
  <si>
    <t>№ 12/1  от 12.08.2026</t>
  </si>
  <si>
    <t>№ 11/08/26-1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</si>
</sst>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0"/>
  <sheetViews>
    <sheetView showGridLines="0" tabSelected="1" topLeftCell="A3" zoomScale="85" zoomScaleNormal="85" workbookViewId="0">
      <selection activeCell="J12" sqref="J12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6.2851562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18</v>
      </c>
      <c r="F4" s="80" t="s">
        <v>19</v>
      </c>
      <c r="G4" s="80" t="s">
        <v>20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1.5">
      <c r="A7" s="51">
        <v>1</v>
      </c>
      <c r="B7" s="54" t="s">
        <v>23</v>
      </c>
      <c r="C7" s="49" t="s">
        <v>22</v>
      </c>
      <c r="D7" s="54">
        <v>1</v>
      </c>
      <c r="E7" s="53">
        <v>191064.22</v>
      </c>
      <c r="F7" s="53">
        <v>154210.17000000001</v>
      </c>
      <c r="G7" s="53">
        <v>192762.71</v>
      </c>
      <c r="H7" s="52">
        <f>ROUND(AVERAGE(E7:G7),2)</f>
        <v>179345.7</v>
      </c>
      <c r="I7" s="18">
        <f>COUNT(E7:G7)</f>
        <v>3</v>
      </c>
      <c r="J7" s="18">
        <f>STDEV(E7:G7)</f>
        <v>21784.567206068143</v>
      </c>
      <c r="K7" s="18">
        <f t="shared" ref="K7" si="0">J7/H7*100</f>
        <v>12.146690556878777</v>
      </c>
      <c r="L7" s="19" t="str">
        <f t="shared" ref="L7" si="1">IF(K7&lt;33,"ОДНОРОДНЫЕ","НЕОДНОРОДНЫЕ")</f>
        <v>ОДНОРОДНЫЕ</v>
      </c>
      <c r="M7" s="20">
        <f>H7*D7</f>
        <v>179345.7</v>
      </c>
      <c r="N7" s="50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5">
        <f>SUM(M7:M7)</f>
        <v>179345.7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74" t="s">
        <v>12</v>
      </c>
      <c r="C10" s="74"/>
      <c r="D10" s="74"/>
      <c r="E10" s="74"/>
      <c r="F10" s="74"/>
      <c r="G10" s="74"/>
      <c r="H10" s="74"/>
      <c r="I10" s="74"/>
      <c r="J10" s="74"/>
      <c r="K10" s="74"/>
      <c r="L10" s="75">
        <f>M8</f>
        <v>179345.7</v>
      </c>
      <c r="M10" s="75"/>
      <c r="N10" s="67"/>
      <c r="O10" s="68"/>
    </row>
    <row r="11" spans="1:44" ht="18.75">
      <c r="A11" s="3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8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5.75">
      <c r="A13" s="32"/>
      <c r="B13" s="34"/>
      <c r="C13" s="34"/>
      <c r="D13" s="34"/>
      <c r="E13" s="35"/>
      <c r="F13" s="35"/>
      <c r="G13" s="35"/>
      <c r="H13" s="38"/>
      <c r="I13" s="39"/>
      <c r="J13" s="39"/>
      <c r="K13" s="39"/>
      <c r="L13" s="40"/>
      <c r="M13" s="41"/>
      <c r="N13" s="25"/>
    </row>
    <row r="14" spans="1:44" ht="17.25" customHeight="1">
      <c r="A14" s="32"/>
      <c r="B14" s="42" t="s">
        <v>13</v>
      </c>
      <c r="C14" s="34">
        <v>1</v>
      </c>
      <c r="D14" s="85" t="str">
        <f>E4</f>
        <v>Коммерческое предложение № 1</v>
      </c>
      <c r="E14" s="85"/>
      <c r="F14" s="85"/>
      <c r="G14" s="85"/>
      <c r="H14" s="86" t="s">
        <v>24</v>
      </c>
      <c r="I14" s="86"/>
      <c r="J14" s="86"/>
      <c r="K14" s="39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85" t="str">
        <f>F4</f>
        <v>Коммерческое предложение № 2</v>
      </c>
      <c r="E15" s="85"/>
      <c r="F15" s="85"/>
      <c r="G15" s="85"/>
      <c r="H15" s="86" t="s">
        <v>25</v>
      </c>
      <c r="I15" s="86"/>
      <c r="J15" s="86"/>
      <c r="K15" s="39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85" t="s">
        <v>20</v>
      </c>
      <c r="E16" s="85"/>
      <c r="F16" s="85"/>
      <c r="G16" s="85"/>
      <c r="H16" s="86" t="s">
        <v>25</v>
      </c>
      <c r="I16" s="86"/>
      <c r="J16" s="86"/>
      <c r="K16" s="39"/>
      <c r="L16" s="40"/>
      <c r="M16" s="41"/>
      <c r="N16" s="25"/>
    </row>
    <row r="17" spans="1:14" ht="15.75">
      <c r="A17" s="32"/>
      <c r="B17" s="42"/>
      <c r="C17" s="34"/>
      <c r="D17" s="56"/>
      <c r="E17" s="56"/>
      <c r="F17" s="56"/>
      <c r="G17" s="56"/>
      <c r="H17" s="57"/>
      <c r="I17" s="57"/>
      <c r="J17" s="57"/>
      <c r="K17" s="39"/>
      <c r="L17" s="40"/>
      <c r="M17" s="41"/>
      <c r="N17" s="25"/>
    </row>
    <row r="18" spans="1:14" ht="15.75">
      <c r="A18" s="32"/>
      <c r="B18" s="43" t="s">
        <v>15</v>
      </c>
      <c r="C18" s="32"/>
      <c r="D18" s="32"/>
      <c r="E18" s="44"/>
      <c r="F18" s="44"/>
      <c r="G18" s="45">
        <v>46254</v>
      </c>
      <c r="H18" s="38"/>
      <c r="I18" s="39"/>
      <c r="J18" s="39"/>
      <c r="K18" s="39"/>
      <c r="L18" s="40"/>
      <c r="M18" s="41"/>
      <c r="N18" s="25"/>
    </row>
    <row r="19" spans="1:14" ht="15.75">
      <c r="A19" s="32"/>
      <c r="B19" s="46" t="s">
        <v>14</v>
      </c>
      <c r="C19" s="32"/>
      <c r="D19" s="32" t="s">
        <v>21</v>
      </c>
      <c r="E19" s="32"/>
      <c r="F19" s="32"/>
      <c r="G19" s="32"/>
      <c r="H19" s="38"/>
      <c r="I19" s="39"/>
      <c r="J19" s="39"/>
      <c r="K19" s="39"/>
      <c r="L19" s="40"/>
      <c r="M19" s="41"/>
      <c r="N19" s="25"/>
    </row>
    <row r="20" spans="1:14" ht="15.75">
      <c r="A20" s="26"/>
      <c r="B20" s="23"/>
      <c r="C20" s="26"/>
      <c r="D20" s="26"/>
      <c r="E20" s="27"/>
      <c r="F20" s="27"/>
      <c r="G20" s="27"/>
      <c r="H20" s="28"/>
      <c r="I20" s="29"/>
      <c r="J20" s="29"/>
      <c r="K20" s="29"/>
      <c r="L20" s="30"/>
      <c r="M20" s="31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22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</sheetData>
  <mergeCells count="27">
    <mergeCell ref="B4:B6"/>
    <mergeCell ref="D4:D6"/>
    <mergeCell ref="B11:K11"/>
    <mergeCell ref="L11:M11"/>
    <mergeCell ref="D16:G16"/>
    <mergeCell ref="H14:J14"/>
    <mergeCell ref="H15:J15"/>
    <mergeCell ref="H16:J16"/>
    <mergeCell ref="G4:G6"/>
    <mergeCell ref="D14:G14"/>
    <mergeCell ref="D15:G15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7 L9 L13:L30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2026-08-20T13:20:42Z</dcterms:modified>
</cp:coreProperties>
</file>