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Лист2!$A$1:$A$12</definedName>
    <definedName name="_xlnm.Print_Area" localSheetId="0">Лист1!$A$2:$K$29</definedName>
  </definedNames>
  <calcPr calcId="125725"/>
</workbook>
</file>

<file path=xl/calcChain.xml><?xml version="1.0" encoding="utf-8"?>
<calcChain xmlns="http://schemas.openxmlformats.org/spreadsheetml/2006/main">
  <c r="J20" i="1"/>
  <c r="K20" s="1"/>
  <c r="J21"/>
  <c r="K21" s="1"/>
  <c r="J22"/>
  <c r="K22" s="1"/>
  <c r="J18"/>
  <c r="J19"/>
  <c r="K18"/>
  <c r="K19"/>
  <c r="I15" i="2"/>
  <c r="I2"/>
  <c r="I3"/>
  <c r="I4"/>
  <c r="I5"/>
  <c r="I6"/>
  <c r="I7"/>
  <c r="I8"/>
  <c r="I9"/>
  <c r="I10"/>
  <c r="I11"/>
  <c r="I12"/>
  <c r="I13"/>
  <c r="I14"/>
  <c r="H15"/>
  <c r="H2"/>
  <c r="H3"/>
  <c r="H4"/>
  <c r="H5"/>
  <c r="H6"/>
  <c r="H7"/>
  <c r="H8"/>
  <c r="H9"/>
  <c r="H10"/>
  <c r="H11"/>
  <c r="H12"/>
  <c r="H13"/>
  <c r="H14"/>
  <c r="G15"/>
  <c r="G2"/>
  <c r="G3"/>
  <c r="G4"/>
  <c r="G5"/>
  <c r="G6"/>
  <c r="G7"/>
  <c r="G8"/>
  <c r="G9"/>
  <c r="G10"/>
  <c r="G11"/>
  <c r="G12"/>
  <c r="G13"/>
  <c r="G14"/>
  <c r="I1"/>
  <c r="H1"/>
  <c r="G1"/>
  <c r="I18" i="1"/>
  <c r="I19"/>
  <c r="I20"/>
  <c r="I21"/>
  <c r="I22"/>
  <c r="I17"/>
  <c r="I23" l="1"/>
  <c r="J17"/>
  <c r="K17" s="1"/>
</calcChain>
</file>

<file path=xl/sharedStrings.xml><?xml version="1.0" encoding="utf-8"?>
<sst xmlns="http://schemas.openxmlformats.org/spreadsheetml/2006/main" count="46" uniqueCount="39">
  <si>
    <t>Начальная (максимальная) цена контракта вычисляется по формуле:</t>
  </si>
  <si>
    <t>V</t>
  </si>
  <si>
    <t>n</t>
  </si>
  <si>
    <r>
      <t>i= 1</t>
    </r>
    <r>
      <rPr>
        <vertAlign val="superscript"/>
        <sz val="10"/>
        <rFont val="Times New Roman"/>
        <family val="1"/>
        <charset val="204"/>
      </rPr>
      <t>Цi</t>
    </r>
  </si>
  <si>
    <t xml:space="preserve">где: </t>
  </si>
  <si>
    <t xml:space="preserve">v - количество (объем) закупаемого товара (работы, услуги); </t>
  </si>
  <si>
    <t xml:space="preserve">n - количество значений, используемых в расчете; </t>
  </si>
  <si>
    <t xml:space="preserve">i - номер источника ценовой информации; </t>
  </si>
  <si>
    <t>цi - цена единицы товара, работы, услуги, представленная в источнике с номером i</t>
  </si>
  <si>
    <t>ФКУ ИК-28 ГУФСИН России по Пермскому краю</t>
  </si>
  <si>
    <t>Условия контракта</t>
  </si>
  <si>
    <t>НМЦК рын.</t>
  </si>
  <si>
    <t>Среднеквадрат.</t>
  </si>
  <si>
    <t>Коэфицент</t>
  </si>
  <si>
    <t>№ заказа (№ лота)</t>
  </si>
  <si>
    <t>Наименование предмета контракта</t>
  </si>
  <si>
    <t>Ед. измерения</t>
  </si>
  <si>
    <t>Количество (объем)</t>
  </si>
  <si>
    <t xml:space="preserve">    отклонение</t>
  </si>
  <si>
    <t>вариации</t>
  </si>
  <si>
    <t>( %)</t>
  </si>
  <si>
    <t>Сотрудник контрактной службы</t>
  </si>
  <si>
    <t xml:space="preserve"> средняя цена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</si>
  <si>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>=</t>
    </r>
  </si>
  <si>
    <t xml:space="preserve">В соответствии со статьей 22 п.6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определена Методом сопоставимых рыночных цен (анализа рынка). (Приказ Минэкономразвития России от 02.10.2013 № 567) </t>
  </si>
  <si>
    <t xml:space="preserve">                              ОБОСНОВАНИЕ   ЦЕНЫ КОНТРАКТА                                                                                        </t>
  </si>
  <si>
    <t>шт</t>
  </si>
  <si>
    <t>"_____"_____________2026 г.</t>
  </si>
  <si>
    <t>Исп.:</t>
  </si>
  <si>
    <t xml:space="preserve">Зонт вентиляционный 110 (Политек) 
ОКПД 2: 27.51.15.120
</t>
  </si>
  <si>
    <t xml:space="preserve">Отвод 110 Miano универс. Поворотный
ОКПД 2: 22.21.21.129
</t>
  </si>
  <si>
    <t xml:space="preserve">Отвод 110/45 (Политек) 
ОКПД 2: 22.21.21.129
</t>
  </si>
  <si>
    <t xml:space="preserve">Отвод 110/87 (Политек) 
ОКПД 2: 22.21.21.129
</t>
  </si>
  <si>
    <t xml:space="preserve">Труба 110х2000 мм (Политек)
ОКПД 2: 22.21.21.123
</t>
  </si>
  <si>
    <t xml:space="preserve">Переход 110/124 тапер (Политек)
ОКПД 2: 22.21.21.130
</t>
  </si>
  <si>
    <r>
      <t xml:space="preserve">Исходя из вышеизложенного, цена предложенная Поставщиком № 1 является наименьшей. Целесообразно заключить Государственный контракт на сумму - </t>
    </r>
    <r>
      <rPr>
        <b/>
        <sz val="10"/>
        <rFont val="Times New Roman"/>
        <family val="1"/>
        <charset val="204"/>
      </rPr>
      <t>35 068 (Тридцать пять тысяч шестьдесят восемь) рублей 00 копеек</t>
    </r>
    <r>
      <rPr>
        <sz val="10"/>
        <rFont val="Times New Roman"/>
        <family val="1"/>
        <charset val="204"/>
      </rPr>
      <t xml:space="preserve"> с Поставщиком № 1.          </t>
    </r>
  </si>
  <si>
    <t>1 поставщик Вх. 349 э от 27.05.2026</t>
  </si>
  <si>
    <t>2 поставщик Вх.  350 э от 27.05.2026</t>
  </si>
  <si>
    <t>3 поставщик Вх. 351 э от 27.05.2026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</si>
</sst>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u/>
      <sz val="6"/>
      <color theme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9" fontId="2" fillId="0" borderId="0" xfId="1" applyFont="1" applyAlignment="1"/>
    <xf numFmtId="0" fontId="3" fillId="0" borderId="0" xfId="0" applyFont="1" applyAlignment="1"/>
    <xf numFmtId="0" fontId="5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2" xfId="0" applyFont="1" applyFill="1" applyBorder="1" applyAlignment="1"/>
    <xf numFmtId="0" fontId="0" fillId="0" borderId="3" xfId="0" applyBorder="1"/>
    <xf numFmtId="0" fontId="0" fillId="0" borderId="2" xfId="0" applyBorder="1"/>
    <xf numFmtId="0" fontId="3" fillId="0" borderId="10" xfId="0" applyFont="1" applyFill="1" applyBorder="1" applyAlignment="1">
      <alignment horizontal="center" vertical="center"/>
    </xf>
    <xf numFmtId="0" fontId="3" fillId="0" borderId="0" xfId="0" applyFont="1"/>
    <xf numFmtId="0" fontId="3" fillId="0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2" fontId="0" fillId="0" borderId="0" xfId="0" applyNumberFormat="1"/>
    <xf numFmtId="0" fontId="8" fillId="0" borderId="7" xfId="0" applyFont="1" applyBorder="1" applyAlignment="1"/>
    <xf numFmtId="0" fontId="8" fillId="0" borderId="8" xfId="0" applyFont="1" applyBorder="1"/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Fill="1"/>
    <xf numFmtId="4" fontId="3" fillId="2" borderId="2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/>
    <xf numFmtId="0" fontId="11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1" fillId="0" borderId="9" xfId="0" applyFont="1" applyBorder="1" applyAlignment="1">
      <alignment horizontal="left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wrapText="1"/>
    </xf>
    <xf numFmtId="0" fontId="4" fillId="0" borderId="0" xfId="0" applyFont="1" applyAlignment="1">
      <alignment horizontal="justify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2" borderId="5" xfId="2" applyFont="1" applyFill="1" applyBorder="1" applyAlignment="1" applyProtection="1">
      <alignment horizontal="center" vertical="center" wrapText="1"/>
    </xf>
    <xf numFmtId="0" fontId="10" fillId="2" borderId="8" xfId="2" applyFont="1" applyFill="1" applyBorder="1" applyAlignment="1" applyProtection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 wrapText="1"/>
    </xf>
    <xf numFmtId="0" fontId="12" fillId="0" borderId="10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 wrapText="1"/>
    </xf>
    <xf numFmtId="4" fontId="13" fillId="2" borderId="10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9"/>
  <sheetViews>
    <sheetView tabSelected="1" topLeftCell="A10" workbookViewId="0">
      <selection activeCell="Q22" sqref="Q22"/>
    </sheetView>
  </sheetViews>
  <sheetFormatPr defaultRowHeight="15"/>
  <cols>
    <col min="1" max="1" width="8.5703125" customWidth="1"/>
    <col min="2" max="2" width="36.7109375" customWidth="1"/>
    <col min="3" max="3" width="10.42578125" customWidth="1"/>
    <col min="4" max="4" width="9.28515625" bestFit="1" customWidth="1"/>
    <col min="5" max="5" width="10.85546875" customWidth="1"/>
    <col min="6" max="6" width="12" customWidth="1"/>
    <col min="7" max="7" width="12.5703125" customWidth="1"/>
    <col min="8" max="8" width="12.28515625" customWidth="1"/>
    <col min="9" max="9" width="14.140625" customWidth="1"/>
    <col min="10" max="10" width="13.28515625" customWidth="1"/>
    <col min="11" max="11" width="12.85546875" customWidth="1"/>
  </cols>
  <sheetData>
    <row r="2" spans="1:11" ht="45.75" customHeight="1">
      <c r="A2" s="1" t="s">
        <v>25</v>
      </c>
      <c r="B2" s="1"/>
      <c r="C2" s="1"/>
      <c r="D2" s="1"/>
      <c r="E2" s="1"/>
      <c r="F2" s="1"/>
      <c r="G2" s="1"/>
      <c r="H2" s="1"/>
      <c r="I2" s="59"/>
      <c r="J2" s="60"/>
      <c r="K2" s="60"/>
    </row>
    <row r="3" spans="1:11" ht="41.25" customHeight="1">
      <c r="A3" s="62" t="s">
        <v>24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>
      <c r="A4" s="61" t="s">
        <v>0</v>
      </c>
      <c r="B4" s="61"/>
      <c r="C4" s="61"/>
      <c r="D4" s="61"/>
      <c r="E4" s="61"/>
      <c r="F4" s="61"/>
      <c r="G4" s="61"/>
      <c r="H4" s="61"/>
      <c r="I4" s="2"/>
      <c r="J4" s="3"/>
      <c r="K4" s="3"/>
    </row>
    <row r="5" spans="1:11" ht="15.75" thickBot="1">
      <c r="A5" s="39" t="s">
        <v>23</v>
      </c>
      <c r="B5" s="4" t="s">
        <v>1</v>
      </c>
      <c r="C5" s="2" t="s">
        <v>2</v>
      </c>
      <c r="D5" s="2"/>
      <c r="E5" s="2"/>
      <c r="F5" s="2"/>
      <c r="G5" s="2"/>
      <c r="H5" s="2"/>
      <c r="I5" s="2"/>
      <c r="J5" s="3"/>
      <c r="K5" s="3"/>
    </row>
    <row r="6" spans="1:11" ht="15.75">
      <c r="A6" s="39"/>
      <c r="B6" s="5" t="s">
        <v>2</v>
      </c>
      <c r="C6" s="6" t="s">
        <v>3</v>
      </c>
      <c r="D6" s="2"/>
      <c r="E6" s="2"/>
      <c r="F6" s="2"/>
      <c r="G6" s="2"/>
      <c r="H6" s="2"/>
      <c r="I6" s="2"/>
      <c r="J6" s="3"/>
      <c r="K6" s="3"/>
    </row>
    <row r="7" spans="1:11">
      <c r="A7" s="58" t="s">
        <v>4</v>
      </c>
      <c r="B7" s="58"/>
      <c r="C7" s="58"/>
      <c r="D7" s="58"/>
      <c r="E7" s="58"/>
      <c r="F7" s="58"/>
      <c r="G7" s="58"/>
      <c r="H7" s="58"/>
      <c r="I7" s="2"/>
      <c r="J7" s="3"/>
      <c r="K7" s="3"/>
    </row>
    <row r="8" spans="1:11">
      <c r="A8" s="42" t="s">
        <v>5</v>
      </c>
      <c r="B8" s="42"/>
      <c r="C8" s="42"/>
      <c r="D8" s="42"/>
      <c r="E8" s="42"/>
      <c r="F8" s="42"/>
      <c r="G8" s="42"/>
      <c r="H8" s="42"/>
      <c r="I8" s="2"/>
      <c r="J8" s="3"/>
      <c r="K8" s="3"/>
    </row>
    <row r="9" spans="1:11">
      <c r="A9" s="42" t="s">
        <v>6</v>
      </c>
      <c r="B9" s="42"/>
      <c r="C9" s="42"/>
      <c r="D9" s="42"/>
      <c r="E9" s="42"/>
      <c r="F9" s="42"/>
      <c r="G9" s="42"/>
      <c r="H9" s="42"/>
      <c r="I9" s="2"/>
      <c r="J9" s="3"/>
      <c r="K9" s="3"/>
    </row>
    <row r="10" spans="1:11">
      <c r="A10" s="42" t="s">
        <v>7</v>
      </c>
      <c r="B10" s="42"/>
      <c r="C10" s="42"/>
      <c r="D10" s="42"/>
      <c r="E10" s="42"/>
      <c r="F10" s="42"/>
      <c r="G10" s="42"/>
      <c r="H10" s="42"/>
      <c r="I10" s="2"/>
      <c r="J10" s="3"/>
      <c r="K10" s="3"/>
    </row>
    <row r="11" spans="1:11">
      <c r="A11" s="42" t="s">
        <v>8</v>
      </c>
      <c r="B11" s="42"/>
      <c r="C11" s="42"/>
      <c r="D11" s="42"/>
      <c r="E11" s="42"/>
      <c r="F11" s="42"/>
      <c r="G11" s="42"/>
      <c r="H11" s="42"/>
      <c r="I11" s="2"/>
      <c r="J11" s="3"/>
      <c r="K11" s="3"/>
    </row>
    <row r="12" spans="1:11">
      <c r="A12" s="7"/>
      <c r="B12" s="43" t="s">
        <v>9</v>
      </c>
      <c r="C12" s="44"/>
      <c r="D12" s="44"/>
      <c r="E12" s="44"/>
      <c r="F12" s="44"/>
      <c r="G12" s="44"/>
      <c r="H12" s="44"/>
      <c r="I12" s="45"/>
      <c r="J12" s="8"/>
      <c r="K12" s="9"/>
    </row>
    <row r="13" spans="1:11">
      <c r="A13" s="46" t="s">
        <v>10</v>
      </c>
      <c r="B13" s="47"/>
      <c r="C13" s="47"/>
      <c r="D13" s="47"/>
      <c r="E13" s="47"/>
      <c r="F13" s="47"/>
      <c r="G13" s="47"/>
      <c r="H13" s="48"/>
      <c r="I13" s="49" t="s">
        <v>11</v>
      </c>
      <c r="J13" s="20" t="s">
        <v>12</v>
      </c>
      <c r="K13" s="20" t="s">
        <v>13</v>
      </c>
    </row>
    <row r="14" spans="1:11" ht="15" customHeight="1">
      <c r="A14" s="49" t="s">
        <v>14</v>
      </c>
      <c r="B14" s="52" t="s">
        <v>15</v>
      </c>
      <c r="C14" s="49" t="s">
        <v>16</v>
      </c>
      <c r="D14" s="49" t="s">
        <v>17</v>
      </c>
      <c r="E14" s="49" t="s">
        <v>22</v>
      </c>
      <c r="F14" s="56" t="s">
        <v>36</v>
      </c>
      <c r="G14" s="40" t="s">
        <v>37</v>
      </c>
      <c r="H14" s="40" t="s">
        <v>38</v>
      </c>
      <c r="I14" s="50"/>
      <c r="J14" s="21" t="s">
        <v>18</v>
      </c>
      <c r="K14" s="21" t="s">
        <v>19</v>
      </c>
    </row>
    <row r="15" spans="1:11" ht="48.75" customHeight="1">
      <c r="A15" s="51"/>
      <c r="B15" s="53"/>
      <c r="C15" s="51"/>
      <c r="D15" s="51"/>
      <c r="E15" s="51"/>
      <c r="F15" s="57"/>
      <c r="G15" s="41"/>
      <c r="H15" s="41"/>
      <c r="I15" s="51"/>
      <c r="J15" s="18"/>
      <c r="K15" s="19" t="s">
        <v>20</v>
      </c>
    </row>
    <row r="16" spans="1:11">
      <c r="A16" s="10">
        <v>1</v>
      </c>
      <c r="B16" s="12">
        <v>2</v>
      </c>
      <c r="C16" s="14">
        <v>3</v>
      </c>
      <c r="D16" s="14">
        <v>4</v>
      </c>
      <c r="E16" s="10">
        <v>5</v>
      </c>
      <c r="F16" s="10">
        <v>6</v>
      </c>
      <c r="G16" s="10">
        <v>7</v>
      </c>
      <c r="H16" s="10">
        <v>8</v>
      </c>
      <c r="I16" s="10">
        <v>9</v>
      </c>
      <c r="J16" s="13">
        <v>10</v>
      </c>
      <c r="K16" s="13">
        <v>11</v>
      </c>
    </row>
    <row r="17" spans="1:21" ht="29.25" customHeight="1">
      <c r="A17" s="15">
        <v>1</v>
      </c>
      <c r="B17" s="31" t="s">
        <v>29</v>
      </c>
      <c r="C17" s="36" t="s">
        <v>26</v>
      </c>
      <c r="D17" s="63">
        <v>30</v>
      </c>
      <c r="E17" s="64">
        <v>136.66999999999999</v>
      </c>
      <c r="F17" s="65">
        <v>135</v>
      </c>
      <c r="G17" s="66">
        <v>135</v>
      </c>
      <c r="H17" s="64">
        <v>140</v>
      </c>
      <c r="I17" s="23">
        <f>D17*E17</f>
        <v>4100.0999999999995</v>
      </c>
      <c r="J17" s="25">
        <f t="shared" ref="J17:J22" si="0">STDEV(F17,G17,H17)</f>
        <v>2.8867513459479186</v>
      </c>
      <c r="K17" s="26">
        <f t="shared" ref="K17:K22" si="1">J17/E17*100%</f>
        <v>2.1122055651920092E-2</v>
      </c>
      <c r="L17" s="17"/>
      <c r="M17" s="17"/>
      <c r="N17" s="17"/>
    </row>
    <row r="18" spans="1:21" ht="29.25" customHeight="1">
      <c r="A18" s="15">
        <v>2</v>
      </c>
      <c r="B18" s="33" t="s">
        <v>30</v>
      </c>
      <c r="C18" s="37" t="s">
        <v>26</v>
      </c>
      <c r="D18" s="65">
        <v>34</v>
      </c>
      <c r="E18" s="64">
        <v>299.67</v>
      </c>
      <c r="F18" s="65">
        <v>299</v>
      </c>
      <c r="G18" s="66">
        <v>300</v>
      </c>
      <c r="H18" s="64">
        <v>300</v>
      </c>
      <c r="I18" s="23">
        <f t="shared" ref="I18:I22" si="2">D18*E18</f>
        <v>10188.780000000001</v>
      </c>
      <c r="J18" s="25">
        <f t="shared" si="0"/>
        <v>0.57735026919802734</v>
      </c>
      <c r="K18" s="26">
        <f t="shared" si="1"/>
        <v>1.9266201795242344E-3</v>
      </c>
      <c r="L18" s="17"/>
      <c r="M18" s="17"/>
      <c r="N18" s="17"/>
    </row>
    <row r="19" spans="1:21" ht="30" customHeight="1">
      <c r="A19" s="15">
        <v>3</v>
      </c>
      <c r="B19" s="33" t="s">
        <v>31</v>
      </c>
      <c r="C19" s="37" t="s">
        <v>26</v>
      </c>
      <c r="D19" s="63">
        <v>34</v>
      </c>
      <c r="E19" s="64">
        <v>99.33</v>
      </c>
      <c r="F19" s="65">
        <v>99</v>
      </c>
      <c r="G19" s="66">
        <v>99</v>
      </c>
      <c r="H19" s="64">
        <v>100</v>
      </c>
      <c r="I19" s="23">
        <f t="shared" si="2"/>
        <v>3377.22</v>
      </c>
      <c r="J19" s="25">
        <f t="shared" si="0"/>
        <v>0.57735026919015087</v>
      </c>
      <c r="K19" s="26">
        <f t="shared" si="1"/>
        <v>5.812446080641809E-3</v>
      </c>
      <c r="L19" s="17"/>
      <c r="M19" s="17"/>
      <c r="N19" s="17"/>
    </row>
    <row r="20" spans="1:21" ht="30" customHeight="1">
      <c r="A20" s="15">
        <v>4</v>
      </c>
      <c r="B20" s="33" t="s">
        <v>32</v>
      </c>
      <c r="C20" s="37" t="s">
        <v>26</v>
      </c>
      <c r="D20" s="65">
        <v>34</v>
      </c>
      <c r="E20" s="64">
        <v>110</v>
      </c>
      <c r="F20" s="63">
        <v>109</v>
      </c>
      <c r="G20" s="66">
        <v>112</v>
      </c>
      <c r="H20" s="64">
        <v>109</v>
      </c>
      <c r="I20" s="23">
        <f t="shared" si="2"/>
        <v>3740</v>
      </c>
      <c r="J20" s="25">
        <f t="shared" si="0"/>
        <v>1.7320508075688772</v>
      </c>
      <c r="K20" s="26">
        <f t="shared" si="1"/>
        <v>1.5745916432444339E-2</v>
      </c>
      <c r="L20" s="17"/>
      <c r="M20" s="17"/>
      <c r="N20" s="17"/>
    </row>
    <row r="21" spans="1:21" ht="29.25" customHeight="1">
      <c r="A21" s="15">
        <v>5</v>
      </c>
      <c r="B21" s="33" t="s">
        <v>33</v>
      </c>
      <c r="C21" s="37" t="s">
        <v>26</v>
      </c>
      <c r="D21" s="65">
        <v>20</v>
      </c>
      <c r="E21" s="64">
        <v>423.33</v>
      </c>
      <c r="F21" s="66">
        <v>599</v>
      </c>
      <c r="G21" s="66">
        <v>630</v>
      </c>
      <c r="H21" s="64">
        <v>608</v>
      </c>
      <c r="I21" s="23">
        <f t="shared" si="2"/>
        <v>8466.6</v>
      </c>
      <c r="J21" s="25">
        <f t="shared" si="0"/>
        <v>15.947831618542132</v>
      </c>
      <c r="K21" s="26">
        <f t="shared" si="1"/>
        <v>3.7672339826003667E-2</v>
      </c>
      <c r="L21" s="17"/>
      <c r="M21" s="17"/>
      <c r="N21" s="17"/>
    </row>
    <row r="22" spans="1:21" ht="30.75" customHeight="1">
      <c r="A22" s="15">
        <v>6</v>
      </c>
      <c r="B22" s="33" t="s">
        <v>34</v>
      </c>
      <c r="C22" s="37" t="s">
        <v>26</v>
      </c>
      <c r="D22" s="38">
        <v>20</v>
      </c>
      <c r="E22" s="34">
        <v>90.33</v>
      </c>
      <c r="F22" s="35">
        <v>90</v>
      </c>
      <c r="G22" s="35">
        <v>91</v>
      </c>
      <c r="H22" s="35">
        <v>90</v>
      </c>
      <c r="I22" s="23">
        <f t="shared" si="2"/>
        <v>1806.6</v>
      </c>
      <c r="J22" s="25">
        <f t="shared" si="0"/>
        <v>0.57735026919015087</v>
      </c>
      <c r="K22" s="26">
        <f t="shared" si="1"/>
        <v>6.3915672444387348E-3</v>
      </c>
      <c r="L22" s="17"/>
      <c r="M22" s="17"/>
      <c r="N22" s="17"/>
    </row>
    <row r="23" spans="1:21" ht="15" customHeight="1">
      <c r="A23" s="15"/>
      <c r="B23" s="16"/>
      <c r="C23" s="27" t="s">
        <v>11</v>
      </c>
      <c r="D23" s="28"/>
      <c r="E23" s="28"/>
      <c r="F23" s="29">
        <v>35068</v>
      </c>
      <c r="G23" s="29">
        <v>35844</v>
      </c>
      <c r="H23" s="29">
        <v>35466</v>
      </c>
      <c r="I23" s="29">
        <f>SUM(I17:I22)</f>
        <v>31679.300000000003</v>
      </c>
      <c r="J23" s="30"/>
      <c r="K23" s="30"/>
    </row>
    <row r="24" spans="1:21" ht="30.75" customHeight="1">
      <c r="A24" s="54" t="s">
        <v>35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U24" s="22"/>
    </row>
    <row r="25" spans="1:21" ht="9.75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U25" s="22"/>
    </row>
    <row r="26" spans="1:2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21">
      <c r="A27" s="32" t="s">
        <v>28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1">
      <c r="A28" s="11" t="s">
        <v>21</v>
      </c>
      <c r="B28" s="11"/>
      <c r="J28" s="39"/>
      <c r="K28" s="39"/>
    </row>
    <row r="29" spans="1:21">
      <c r="A29" s="11" t="s">
        <v>27</v>
      </c>
      <c r="B29" s="11"/>
      <c r="J29" s="39"/>
      <c r="K29" s="39"/>
    </row>
  </sheetData>
  <mergeCells count="23">
    <mergeCell ref="F14:F15"/>
    <mergeCell ref="G14:G15"/>
    <mergeCell ref="A7:H7"/>
    <mergeCell ref="I2:K2"/>
    <mergeCell ref="A4:H4"/>
    <mergeCell ref="A5:A6"/>
    <mergeCell ref="A3:K3"/>
    <mergeCell ref="J28:K28"/>
    <mergeCell ref="J29:K29"/>
    <mergeCell ref="H14:H15"/>
    <mergeCell ref="A8:H8"/>
    <mergeCell ref="A9:H9"/>
    <mergeCell ref="A10:H10"/>
    <mergeCell ref="A11:H11"/>
    <mergeCell ref="B12:I12"/>
    <mergeCell ref="A13:H13"/>
    <mergeCell ref="I13:I15"/>
    <mergeCell ref="A14:A15"/>
    <mergeCell ref="B14:B15"/>
    <mergeCell ref="C14:C15"/>
    <mergeCell ref="D14:D15"/>
    <mergeCell ref="E14:E15"/>
    <mergeCell ref="A24:K26"/>
  </mergeCells>
  <pageMargins left="0.9055118110236221" right="0.9055118110236221" top="0.74803149606299213" bottom="0.74803149606299213" header="0.31496062992125984" footer="0.31496062992125984"/>
  <pageSetup paperSize="9" scale="7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K11" sqref="K11"/>
    </sheetView>
  </sheetViews>
  <sheetFormatPr defaultRowHeight="15"/>
  <cols>
    <col min="1" max="1" width="13.42578125" customWidth="1"/>
  </cols>
  <sheetData>
    <row r="1" spans="1:9">
      <c r="A1" s="38">
        <v>4</v>
      </c>
      <c r="B1" s="23">
        <v>4300</v>
      </c>
      <c r="C1" s="24">
        <v>4200</v>
      </c>
      <c r="D1" s="24">
        <v>4300</v>
      </c>
      <c r="E1" s="24">
        <v>4400</v>
      </c>
      <c r="G1">
        <f>A1*C1</f>
        <v>16800</v>
      </c>
      <c r="H1">
        <f>A1*D1</f>
        <v>17200</v>
      </c>
      <c r="I1">
        <f>A1*E1</f>
        <v>17600</v>
      </c>
    </row>
    <row r="2" spans="1:9">
      <c r="A2" s="38">
        <v>4</v>
      </c>
      <c r="B2" s="34">
        <v>3200</v>
      </c>
      <c r="C2" s="35">
        <v>3100</v>
      </c>
      <c r="D2" s="35">
        <v>3200</v>
      </c>
      <c r="E2" s="35">
        <v>3300</v>
      </c>
      <c r="G2">
        <f t="shared" ref="G2:G14" si="0">A2*C2</f>
        <v>12400</v>
      </c>
      <c r="H2">
        <f t="shared" ref="H2:H14" si="1">A2*D2</f>
        <v>12800</v>
      </c>
      <c r="I2">
        <f t="shared" ref="I2:I14" si="2">A2*E2</f>
        <v>13200</v>
      </c>
    </row>
    <row r="3" spans="1:9">
      <c r="A3" s="38">
        <v>4</v>
      </c>
      <c r="B3" s="34">
        <v>3900</v>
      </c>
      <c r="C3" s="35">
        <v>3800</v>
      </c>
      <c r="D3" s="35">
        <v>3900</v>
      </c>
      <c r="E3" s="35">
        <v>4000</v>
      </c>
      <c r="G3">
        <f t="shared" si="0"/>
        <v>15200</v>
      </c>
      <c r="H3">
        <f t="shared" si="1"/>
        <v>15600</v>
      </c>
      <c r="I3">
        <f t="shared" si="2"/>
        <v>16000</v>
      </c>
    </row>
    <row r="4" spans="1:9">
      <c r="A4" s="38">
        <v>4</v>
      </c>
      <c r="B4" s="34">
        <v>3500</v>
      </c>
      <c r="C4" s="35">
        <v>3400</v>
      </c>
      <c r="D4" s="35">
        <v>3500</v>
      </c>
      <c r="E4" s="35">
        <v>3600</v>
      </c>
      <c r="G4">
        <f t="shared" si="0"/>
        <v>13600</v>
      </c>
      <c r="H4">
        <f t="shared" si="1"/>
        <v>14000</v>
      </c>
      <c r="I4">
        <f t="shared" si="2"/>
        <v>14400</v>
      </c>
    </row>
    <row r="5" spans="1:9">
      <c r="A5" s="38">
        <v>2</v>
      </c>
      <c r="B5" s="34">
        <v>3500</v>
      </c>
      <c r="C5" s="35">
        <v>3400</v>
      </c>
      <c r="D5" s="35">
        <v>3500</v>
      </c>
      <c r="E5" s="35">
        <v>3600</v>
      </c>
      <c r="G5">
        <f t="shared" si="0"/>
        <v>6800</v>
      </c>
      <c r="H5">
        <f t="shared" si="1"/>
        <v>7000</v>
      </c>
      <c r="I5">
        <f t="shared" si="2"/>
        <v>7200</v>
      </c>
    </row>
    <row r="6" spans="1:9">
      <c r="A6" s="38">
        <v>3</v>
      </c>
      <c r="B6" s="34">
        <v>4000</v>
      </c>
      <c r="C6" s="35">
        <v>3900</v>
      </c>
      <c r="D6" s="35">
        <v>4000</v>
      </c>
      <c r="E6" s="35">
        <v>4100</v>
      </c>
      <c r="G6">
        <f t="shared" si="0"/>
        <v>11700</v>
      </c>
      <c r="H6">
        <f t="shared" si="1"/>
        <v>12000</v>
      </c>
      <c r="I6">
        <f t="shared" si="2"/>
        <v>12300</v>
      </c>
    </row>
    <row r="7" spans="1:9">
      <c r="A7" s="38">
        <v>3</v>
      </c>
      <c r="B7" s="34">
        <v>600</v>
      </c>
      <c r="C7" s="35">
        <v>500</v>
      </c>
      <c r="D7" s="35">
        <v>600</v>
      </c>
      <c r="E7" s="35">
        <v>700</v>
      </c>
      <c r="G7">
        <f t="shared" si="0"/>
        <v>1500</v>
      </c>
      <c r="H7">
        <f t="shared" si="1"/>
        <v>1800</v>
      </c>
      <c r="I7">
        <f t="shared" si="2"/>
        <v>2100</v>
      </c>
    </row>
    <row r="8" spans="1:9">
      <c r="A8" s="38">
        <v>3</v>
      </c>
      <c r="B8" s="34">
        <v>4600</v>
      </c>
      <c r="C8" s="35">
        <v>4500</v>
      </c>
      <c r="D8" s="35">
        <v>4600</v>
      </c>
      <c r="E8" s="35">
        <v>4700</v>
      </c>
      <c r="G8">
        <f t="shared" si="0"/>
        <v>13500</v>
      </c>
      <c r="H8">
        <f t="shared" si="1"/>
        <v>13800</v>
      </c>
      <c r="I8">
        <f t="shared" si="2"/>
        <v>14100</v>
      </c>
    </row>
    <row r="9" spans="1:9">
      <c r="A9" s="38">
        <v>3</v>
      </c>
      <c r="B9" s="34">
        <v>1850</v>
      </c>
      <c r="C9" s="35">
        <v>1750</v>
      </c>
      <c r="D9" s="35">
        <v>1850</v>
      </c>
      <c r="E9" s="35">
        <v>1950</v>
      </c>
      <c r="G9">
        <f t="shared" si="0"/>
        <v>5250</v>
      </c>
      <c r="H9">
        <f t="shared" si="1"/>
        <v>5550</v>
      </c>
      <c r="I9">
        <f t="shared" si="2"/>
        <v>5850</v>
      </c>
    </row>
    <row r="10" spans="1:9">
      <c r="A10" s="38">
        <v>3</v>
      </c>
      <c r="B10" s="34">
        <v>5750</v>
      </c>
      <c r="C10" s="35">
        <v>5650</v>
      </c>
      <c r="D10" s="35">
        <v>5750</v>
      </c>
      <c r="E10" s="35">
        <v>5850</v>
      </c>
      <c r="G10">
        <f t="shared" si="0"/>
        <v>16950</v>
      </c>
      <c r="H10">
        <f t="shared" si="1"/>
        <v>17250</v>
      </c>
      <c r="I10">
        <f t="shared" si="2"/>
        <v>17550</v>
      </c>
    </row>
    <row r="11" spans="1:9">
      <c r="A11" s="38">
        <v>3</v>
      </c>
      <c r="B11" s="34">
        <v>600</v>
      </c>
      <c r="C11" s="35">
        <v>500</v>
      </c>
      <c r="D11" s="35">
        <v>600</v>
      </c>
      <c r="E11" s="35">
        <v>700</v>
      </c>
      <c r="G11">
        <f t="shared" si="0"/>
        <v>1500</v>
      </c>
      <c r="H11">
        <f t="shared" si="1"/>
        <v>1800</v>
      </c>
      <c r="I11">
        <f t="shared" si="2"/>
        <v>2100</v>
      </c>
    </row>
    <row r="12" spans="1:9">
      <c r="A12" s="38">
        <v>2</v>
      </c>
      <c r="B12" s="34">
        <v>2550</v>
      </c>
      <c r="C12" s="35">
        <v>2450</v>
      </c>
      <c r="D12" s="35">
        <v>2550</v>
      </c>
      <c r="E12" s="35">
        <v>2650</v>
      </c>
      <c r="G12">
        <f t="shared" si="0"/>
        <v>4900</v>
      </c>
      <c r="H12">
        <f t="shared" si="1"/>
        <v>5100</v>
      </c>
      <c r="I12">
        <f t="shared" si="2"/>
        <v>5300</v>
      </c>
    </row>
    <row r="13" spans="1:9">
      <c r="A13" s="38">
        <v>2</v>
      </c>
      <c r="B13" s="34">
        <v>2600</v>
      </c>
      <c r="C13" s="35">
        <v>2500</v>
      </c>
      <c r="D13" s="35">
        <v>2600</v>
      </c>
      <c r="E13" s="35">
        <v>2700</v>
      </c>
      <c r="G13">
        <f t="shared" si="0"/>
        <v>5000</v>
      </c>
      <c r="H13">
        <f t="shared" si="1"/>
        <v>5200</v>
      </c>
      <c r="I13">
        <f t="shared" si="2"/>
        <v>5400</v>
      </c>
    </row>
    <row r="14" spans="1:9">
      <c r="A14" s="38">
        <v>2</v>
      </c>
      <c r="B14" s="34">
        <v>600</v>
      </c>
      <c r="C14" s="35">
        <v>500</v>
      </c>
      <c r="D14" s="35">
        <v>600</v>
      </c>
      <c r="E14" s="35">
        <v>700</v>
      </c>
      <c r="G14">
        <f t="shared" si="0"/>
        <v>1000</v>
      </c>
      <c r="H14">
        <f t="shared" si="1"/>
        <v>1200</v>
      </c>
      <c r="I14">
        <f t="shared" si="2"/>
        <v>1400</v>
      </c>
    </row>
    <row r="15" spans="1:9">
      <c r="G15">
        <f>SUM(G1:G14)</f>
        <v>126100</v>
      </c>
      <c r="H15">
        <f>SUM(H1:H14)</f>
        <v>130300</v>
      </c>
      <c r="I15">
        <f>SUM(I1:I14)</f>
        <v>134500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2026-05-27T08:55:12Z</dcterms:modified>
</cp:coreProperties>
</file>