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Аукционы, котировки\2026\ЕП_обучение аудит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2" i="1" l="1"/>
  <c r="I11" i="1"/>
  <c r="M11" i="1" l="1"/>
  <c r="L11" i="1"/>
  <c r="O11" i="1" s="1"/>
  <c r="K11" i="1"/>
  <c r="K12" i="1" s="1"/>
  <c r="I12" i="1"/>
  <c r="G11" i="1"/>
  <c r="G12" i="1" s="1"/>
  <c r="L12" i="1" l="1"/>
  <c r="M12" i="1"/>
  <c r="N11" i="1"/>
  <c r="N12" i="1" l="1"/>
</calcChain>
</file>

<file path=xl/sharedStrings.xml><?xml version="1.0" encoding="utf-8"?>
<sst xmlns="http://schemas.openxmlformats.org/spreadsheetml/2006/main" count="33" uniqueCount="29">
  <si>
    <t>№</t>
  </si>
  <si>
    <t>Ед. изм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</si>
  <si>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</si>
  <si>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</si>
  <si>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</si>
  <si>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Среднее квадратичное отклонение</t>
  </si>
  <si>
    <t>ИТОГО</t>
  </si>
  <si>
    <t>Цена</t>
  </si>
  <si>
    <t>Сумма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</si>
  <si>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</si>
  <si>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t>Средняя арифметическая цена за единицу                      &lt;</t>
    </r>
    <r>
      <rPr>
        <b/>
        <i/>
        <sz val="11"/>
        <color indexed="8"/>
        <rFont val="Times New Roman"/>
        <family val="1"/>
        <charset val="204"/>
      </rPr>
      <t>ц</t>
    </r>
    <r>
      <rPr>
        <b/>
        <sz val="11"/>
        <color indexed="8"/>
        <rFont val="Times New Roman"/>
        <family val="1"/>
        <charset val="204"/>
      </rPr>
      <t xml:space="preserve">&gt; </t>
    </r>
  </si>
  <si>
    <t xml:space="preserve">Характеристики объекта закупки 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</si>
  <si>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 
</t>
  </si>
  <si>
    <t xml:space="preserve">Используемый метод определения НМЦК </t>
  </si>
  <si>
    <t>Код продукции                                 по ОКПД2 - КТРУ</t>
  </si>
  <si>
    <r>
      <rPr>
        <b/>
        <sz val="11"/>
        <color indexed="8"/>
        <rFont val="Times New Roman"/>
        <family val="1"/>
        <charset val="204"/>
      </rPr>
      <t>Расчет Н(М)ЦК по формуле</t>
    </r>
    <r>
      <rPr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Цi  - цена единицы</t>
    </r>
  </si>
  <si>
    <t>Коммерческое предложение № 1, руб</t>
  </si>
  <si>
    <t>Коммерческое предложение № 2, руб.</t>
  </si>
  <si>
    <t>Коммерческое предложение № 3, руб.</t>
  </si>
  <si>
    <t xml:space="preserve">Наименование </t>
  </si>
  <si>
    <t>85.42.19.900</t>
  </si>
  <si>
    <t>человек</t>
  </si>
  <si>
    <t xml:space="preserve">         Исполнитель                                                                                    Т.А. Пыко</t>
  </si>
  <si>
    <t>Обоснование начальной (максимальной) цены контракта 
на оказание услуг по программе профессиональной переподготовки «Внутренний аудит» для нужд Брянского филиала ФГКУ Росгранстрой</t>
  </si>
  <si>
    <t>Оказание услуг по программе профессиональной переподготовки «Внутренний аудит» для нужд Брянского филиала ФГКУ Росгранстрой</t>
  </si>
  <si>
    <t xml:space="preserve">На основании проведенного анализа рынка и расчетов НМЦК составила 19 826 руб. 67 коп. </t>
  </si>
  <si>
    <t>Дата подготовки расчета: 08.07.2026</t>
  </si>
  <si>
    <t>По результатам  запроса цен за №0327100002326000006 от 08.07.2026 коммерческие предложения не поступили</t>
  </si>
  <si>
    <t xml:space="preserve">Кол-во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</si>
</sst>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00"/>
  </numFmts>
  <fonts count="18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65">
    <xf numFmtId="0" fontId="0" fillId="0" borderId="0" xfId="0"/>
    <xf numFmtId="4" fontId="0" fillId="0" borderId="0" xfId="0" applyNumberForma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7" fillId="0" borderId="0" xfId="0" applyFont="1"/>
    <xf numFmtId="0" fontId="9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8" fillId="0" borderId="0" xfId="0" applyFont="1" applyAlignment="1"/>
    <xf numFmtId="0" fontId="13" fillId="0" borderId="0" xfId="1"/>
    <xf numFmtId="0" fontId="8" fillId="2" borderId="0" xfId="0" applyFont="1" applyFill="1" applyAlignment="1">
      <alignment horizont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15" fillId="0" borderId="0" xfId="0" applyFont="1" applyAlignment="1">
      <alignment horizontal="left"/>
    </xf>
    <xf numFmtId="0" fontId="16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left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13" fillId="0" borderId="0" xfId="1" applyAlignment="1">
      <alignment horizontal="center"/>
    </xf>
    <xf numFmtId="0" fontId="8" fillId="0" borderId="0" xfId="0" applyFont="1"/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9" fillId="0" borderId="4" xfId="0" applyNumberFormat="1" applyFont="1" applyFill="1" applyBorder="1" applyAlignment="1">
      <alignment horizontal="center" vertical="top" wrapText="1"/>
    </xf>
    <xf numFmtId="2" fontId="9" fillId="0" borderId="2" xfId="0" applyNumberFormat="1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8</xdr:row>
      <xdr:rowOff>266700</xdr:rowOff>
    </xdr:from>
    <xdr:to>
      <xdr:col>13</xdr:col>
      <xdr:colOff>942975</xdr:colOff>
      <xdr:row>8</xdr:row>
      <xdr:rowOff>647700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8175" y="3219450"/>
          <a:ext cx="8953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85725</xdr:colOff>
      <xdr:row>7</xdr:row>
      <xdr:rowOff>561975</xdr:rowOff>
    </xdr:from>
    <xdr:to>
      <xdr:col>12</xdr:col>
      <xdr:colOff>828675</xdr:colOff>
      <xdr:row>8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4725" y="13906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419100</xdr:colOff>
      <xdr:row>8</xdr:row>
      <xdr:rowOff>641685</xdr:rowOff>
    </xdr:from>
    <xdr:to>
      <xdr:col>14</xdr:col>
      <xdr:colOff>1859100</xdr:colOff>
      <xdr:row>8</xdr:row>
      <xdr:rowOff>1033263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2327610"/>
          <a:ext cx="1440000" cy="391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14</xdr:col>
      <xdr:colOff>161925</xdr:colOff>
      <xdr:row>8</xdr:row>
      <xdr:rowOff>0</xdr:rowOff>
    </xdr:from>
    <xdr:to>
      <xdr:col>14</xdr:col>
      <xdr:colOff>323850</xdr:colOff>
      <xdr:row>8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0" y="250507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zoomScale="91" zoomScaleNormal="91" workbookViewId="0">
      <selection activeCell="C11" sqref="C11"/>
    </sheetView>
  </sheetViews>
  <sheetFormatPr defaultRowHeight="15" x14ac:dyDescent="0.25"/>
  <cols>
    <col min="1" max="1" width="5.5703125" customWidth="1"/>
    <col min="2" max="2" width="24" customWidth="1"/>
    <col min="3" max="3" width="34" customWidth="1"/>
    <col min="6" max="6" width="10.140625" bestFit="1" customWidth="1"/>
    <col min="7" max="7" width="12.7109375" customWidth="1"/>
    <col min="8" max="8" width="10.85546875" customWidth="1"/>
    <col min="9" max="9" width="12.7109375" customWidth="1"/>
    <col min="10" max="10" width="10.5703125" customWidth="1"/>
    <col min="11" max="11" width="12.7109375" customWidth="1"/>
    <col min="12" max="12" width="15.7109375" customWidth="1"/>
    <col min="13" max="13" width="14.5703125" customWidth="1"/>
    <col min="14" max="14" width="14.85546875" customWidth="1"/>
    <col min="15" max="15" width="34.7109375" customWidth="1"/>
  </cols>
  <sheetData>
    <row r="1" spans="1:17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7" ht="36.75" customHeight="1" x14ac:dyDescent="0.3">
      <c r="A2" s="54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7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7" ht="18.75" x14ac:dyDescent="0.3">
      <c r="A4" s="20"/>
      <c r="B4" s="57" t="s">
        <v>11</v>
      </c>
      <c r="C4" s="57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</row>
    <row r="5" spans="1:17" ht="48" customHeight="1" x14ac:dyDescent="0.25">
      <c r="A5" s="21"/>
      <c r="B5" s="58" t="s">
        <v>13</v>
      </c>
      <c r="C5" s="58"/>
      <c r="D5" s="56" t="s">
        <v>12</v>
      </c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7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7" ht="50.25" customHeight="1" x14ac:dyDescent="0.25">
      <c r="A7" s="59" t="s">
        <v>0</v>
      </c>
      <c r="B7" s="62" t="s">
        <v>14</v>
      </c>
      <c r="C7" s="62" t="s">
        <v>19</v>
      </c>
      <c r="D7" s="62" t="s">
        <v>1</v>
      </c>
      <c r="E7" s="62" t="s">
        <v>28</v>
      </c>
      <c r="F7" s="44" t="s">
        <v>2</v>
      </c>
      <c r="G7" s="45"/>
      <c r="H7" s="45"/>
      <c r="I7" s="45"/>
      <c r="J7" s="45"/>
      <c r="K7" s="46"/>
      <c r="L7" s="47" t="s">
        <v>3</v>
      </c>
      <c r="M7" s="48"/>
      <c r="N7" s="49"/>
      <c r="O7" s="19" t="s">
        <v>4</v>
      </c>
    </row>
    <row r="8" spans="1:17" s="17" customFormat="1" ht="67.5" customHeight="1" x14ac:dyDescent="0.25">
      <c r="A8" s="60"/>
      <c r="B8" s="63"/>
      <c r="C8" s="63"/>
      <c r="D8" s="63"/>
      <c r="E8" s="63"/>
      <c r="F8" s="44" t="s">
        <v>16</v>
      </c>
      <c r="G8" s="46"/>
      <c r="H8" s="44" t="s">
        <v>17</v>
      </c>
      <c r="I8" s="46"/>
      <c r="J8" s="44" t="s">
        <v>18</v>
      </c>
      <c r="K8" s="46"/>
      <c r="L8" s="52" t="s">
        <v>10</v>
      </c>
      <c r="M8" s="52" t="s">
        <v>5</v>
      </c>
      <c r="N8" s="50" t="s">
        <v>9</v>
      </c>
      <c r="O8" s="37" t="s">
        <v>15</v>
      </c>
    </row>
    <row r="9" spans="1:17" s="17" customFormat="1" ht="87" customHeight="1" x14ac:dyDescent="0.25">
      <c r="A9" s="61"/>
      <c r="B9" s="64"/>
      <c r="C9" s="64"/>
      <c r="D9" s="64"/>
      <c r="E9" s="64"/>
      <c r="F9" s="18" t="s">
        <v>7</v>
      </c>
      <c r="G9" s="18" t="s">
        <v>8</v>
      </c>
      <c r="H9" s="18" t="s">
        <v>7</v>
      </c>
      <c r="I9" s="18" t="s">
        <v>8</v>
      </c>
      <c r="J9" s="18" t="s">
        <v>7</v>
      </c>
      <c r="K9" s="18" t="s">
        <v>8</v>
      </c>
      <c r="L9" s="53"/>
      <c r="M9" s="53"/>
      <c r="N9" s="51"/>
      <c r="O9" s="38"/>
    </row>
    <row r="10" spans="1:17" ht="18" customHeight="1" x14ac:dyDescent="0.25">
      <c r="A10" s="16">
        <v>1</v>
      </c>
      <c r="B10" s="13">
        <v>2</v>
      </c>
      <c r="C10" s="2">
        <v>3</v>
      </c>
      <c r="D10" s="2">
        <v>4</v>
      </c>
      <c r="E10" s="2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2">
        <v>14</v>
      </c>
      <c r="O10" s="3">
        <v>15</v>
      </c>
    </row>
    <row r="11" spans="1:17" ht="119.25" customHeight="1" x14ac:dyDescent="0.25">
      <c r="A11" s="16">
        <v>1</v>
      </c>
      <c r="B11" s="30" t="s">
        <v>20</v>
      </c>
      <c r="C11" s="4" t="s">
        <v>24</v>
      </c>
      <c r="D11" s="32" t="s">
        <v>21</v>
      </c>
      <c r="E11" s="32">
        <v>1</v>
      </c>
      <c r="F11" s="5">
        <v>18700</v>
      </c>
      <c r="G11" s="6">
        <f>E11*F11</f>
        <v>18700</v>
      </c>
      <c r="H11" s="5">
        <v>23080</v>
      </c>
      <c r="I11" s="6">
        <f>H11*E11</f>
        <v>23080</v>
      </c>
      <c r="J11" s="5">
        <v>17700</v>
      </c>
      <c r="K11" s="6">
        <f t="shared" ref="K11" si="0">E11*J11</f>
        <v>17700</v>
      </c>
      <c r="L11" s="7">
        <f>AVERAGE(F11,H11,J11,LG11)</f>
        <v>19826.666666666668</v>
      </c>
      <c r="M11" s="8">
        <f t="shared" ref="M11" si="1">SQRT(VAR(F11,H11,J11))</f>
        <v>2861.4914526053321</v>
      </c>
      <c r="N11" s="9">
        <f>M11/L11*100</f>
        <v>14.432539270033617</v>
      </c>
      <c r="O11" s="28">
        <f>E11*L11</f>
        <v>19826.666666666668</v>
      </c>
    </row>
    <row r="12" spans="1:17" ht="15.75" x14ac:dyDescent="0.25">
      <c r="A12" s="15"/>
      <c r="B12" s="14"/>
      <c r="C12" s="12" t="s">
        <v>6</v>
      </c>
      <c r="D12" s="11"/>
      <c r="E12" s="11">
        <v>1</v>
      </c>
      <c r="F12" s="10"/>
      <c r="G12" s="29">
        <f>SUM(G11:G11)</f>
        <v>18700</v>
      </c>
      <c r="H12" s="10"/>
      <c r="I12" s="29">
        <f>SUM(I11:I11)</f>
        <v>23080</v>
      </c>
      <c r="J12" s="10"/>
      <c r="K12" s="29">
        <f>SUM(K11:K11)</f>
        <v>17700</v>
      </c>
      <c r="L12" s="7">
        <f>AVERAGE(F12,G12,I12,K12,H12,J12,LG12)</f>
        <v>19826.666666666668</v>
      </c>
      <c r="M12" s="8">
        <f>SQRT(VAR(G12,I12,K12))</f>
        <v>2861.4914526053321</v>
      </c>
      <c r="N12" s="9">
        <f>M12/L12*100</f>
        <v>14.432539270033617</v>
      </c>
      <c r="O12" s="10">
        <f>SUM(O11:O11)</f>
        <v>19826.666666666668</v>
      </c>
    </row>
    <row r="13" spans="1:17" x14ac:dyDescent="0.25">
      <c r="G13" s="1"/>
      <c r="I13" s="1"/>
      <c r="O13" s="1"/>
    </row>
    <row r="14" spans="1:17" x14ac:dyDescent="0.25">
      <c r="G14" s="1"/>
      <c r="I14" s="1"/>
      <c r="O14" s="1"/>
    </row>
    <row r="15" spans="1:17" ht="35.25" customHeight="1" x14ac:dyDescent="0.3">
      <c r="B15" s="31" t="s">
        <v>25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1:17" ht="35.25" customHeight="1" x14ac:dyDescent="0.3">
      <c r="B16" s="39" t="s">
        <v>27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</row>
    <row r="17" spans="2:15" ht="17.25" customHeight="1" x14ac:dyDescent="0.3">
      <c r="B17" s="43" t="s">
        <v>26</v>
      </c>
      <c r="C17" s="43"/>
      <c r="D17" s="26"/>
      <c r="G17" s="1"/>
      <c r="I17" s="1"/>
      <c r="L17" s="22"/>
      <c r="M17" s="22"/>
      <c r="N17" s="22"/>
      <c r="O17" s="24"/>
    </row>
    <row r="18" spans="2:15" ht="7.5" customHeight="1" x14ac:dyDescent="0.25">
      <c r="B18" s="26"/>
      <c r="L18" s="22"/>
      <c r="M18" s="22"/>
      <c r="N18" s="22"/>
      <c r="O18" s="24"/>
    </row>
    <row r="19" spans="2:15" ht="5.25" customHeight="1" x14ac:dyDescent="0.3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O19" s="1"/>
    </row>
    <row r="20" spans="2:15" ht="7.5" customHeight="1" x14ac:dyDescent="0.25">
      <c r="B20" s="42"/>
      <c r="C20" s="42"/>
      <c r="D20" s="42"/>
      <c r="E20" s="42"/>
      <c r="F20" s="42"/>
      <c r="G20" s="42"/>
      <c r="H20" s="42"/>
      <c r="I20" s="42"/>
      <c r="J20" s="42"/>
    </row>
    <row r="21" spans="2:15" ht="6.75" customHeight="1" x14ac:dyDescent="0.3">
      <c r="B21" s="41"/>
      <c r="C21" s="41"/>
      <c r="D21" s="35"/>
      <c r="E21" s="35"/>
      <c r="F21" s="35"/>
      <c r="G21" s="35"/>
      <c r="H21" s="35"/>
      <c r="I21" s="36"/>
      <c r="J21" s="36"/>
      <c r="K21" s="36"/>
      <c r="L21" s="36"/>
      <c r="M21" s="36"/>
    </row>
    <row r="22" spans="2:15" ht="18.75" x14ac:dyDescent="0.3">
      <c r="B22" s="34"/>
      <c r="C22" s="34"/>
      <c r="D22" s="35"/>
      <c r="E22" s="35"/>
      <c r="F22" s="35"/>
      <c r="G22" s="35"/>
      <c r="H22" s="35"/>
      <c r="I22" s="36"/>
      <c r="J22" s="36"/>
      <c r="K22" s="36"/>
      <c r="L22" s="36"/>
      <c r="M22" s="36"/>
    </row>
    <row r="23" spans="2:15" ht="18.75" customHeight="1" x14ac:dyDescent="0.25">
      <c r="B23" s="33" t="s">
        <v>22</v>
      </c>
      <c r="C23" s="33"/>
      <c r="D23" s="33"/>
      <c r="E23" s="33"/>
      <c r="F23" s="33"/>
      <c r="G23" s="33"/>
      <c r="H23" s="24"/>
    </row>
    <row r="24" spans="2:15" x14ac:dyDescent="0.25">
      <c r="E24" s="23"/>
      <c r="G24" s="22"/>
      <c r="L24" s="22"/>
      <c r="M24" s="22"/>
      <c r="N24" s="22"/>
      <c r="O24" s="24"/>
    </row>
    <row r="25" spans="2:15" x14ac:dyDescent="0.25">
      <c r="E25" s="23"/>
      <c r="G25" s="22"/>
      <c r="L25" s="22"/>
      <c r="M25" s="22"/>
      <c r="N25" s="22"/>
      <c r="O25" s="24"/>
    </row>
    <row r="26" spans="2:15" x14ac:dyDescent="0.25">
      <c r="E26" s="23"/>
      <c r="G26" s="22"/>
      <c r="L26" s="22"/>
      <c r="M26" s="22"/>
      <c r="N26" s="22"/>
      <c r="O26" s="24"/>
    </row>
    <row r="27" spans="2:15" x14ac:dyDescent="0.25">
      <c r="E27" s="23"/>
      <c r="G27" s="22"/>
      <c r="L27" s="22"/>
      <c r="M27" s="22"/>
      <c r="N27" s="22"/>
      <c r="O27" s="24"/>
    </row>
    <row r="28" spans="2:15" x14ac:dyDescent="0.25">
      <c r="E28" s="23"/>
      <c r="G28" s="22"/>
      <c r="L28" s="22"/>
      <c r="M28" s="22"/>
      <c r="N28" s="22"/>
      <c r="O28" s="24"/>
    </row>
    <row r="29" spans="2:15" x14ac:dyDescent="0.25">
      <c r="E29" s="23"/>
      <c r="G29" s="22"/>
      <c r="L29" s="22"/>
      <c r="M29" s="22"/>
      <c r="N29" s="22"/>
      <c r="O29" s="24"/>
    </row>
    <row r="30" spans="2:15" x14ac:dyDescent="0.25">
      <c r="E30" s="23"/>
      <c r="G30" s="22"/>
      <c r="L30" s="22"/>
      <c r="M30" s="22"/>
      <c r="N30" s="22"/>
      <c r="O30" s="24"/>
    </row>
    <row r="31" spans="2:15" x14ac:dyDescent="0.25">
      <c r="E31" s="23"/>
      <c r="G31" s="22"/>
      <c r="L31" s="22"/>
      <c r="M31" s="22"/>
      <c r="N31" s="22"/>
      <c r="O31" s="24"/>
    </row>
    <row r="32" spans="2:15" x14ac:dyDescent="0.25">
      <c r="E32" s="23"/>
      <c r="G32" s="22"/>
      <c r="L32" s="22"/>
      <c r="M32" s="22"/>
      <c r="N32" s="22"/>
      <c r="O32" s="24"/>
    </row>
    <row r="33" spans="5:15" x14ac:dyDescent="0.25">
      <c r="E33" s="23"/>
      <c r="G33" s="22"/>
      <c r="L33" s="22"/>
      <c r="M33" s="22"/>
      <c r="N33" s="22"/>
      <c r="O33" s="24"/>
    </row>
    <row r="34" spans="5:15" x14ac:dyDescent="0.25">
      <c r="E34" s="23"/>
      <c r="G34" s="22"/>
      <c r="L34" s="22"/>
      <c r="M34" s="22"/>
      <c r="N34" s="22"/>
      <c r="O34" s="24"/>
    </row>
    <row r="35" spans="5:15" x14ac:dyDescent="0.25">
      <c r="E35" s="23"/>
      <c r="G35" s="22"/>
      <c r="O35" s="24"/>
    </row>
    <row r="36" spans="5:15" x14ac:dyDescent="0.25">
      <c r="E36" s="23"/>
      <c r="G36" s="22"/>
      <c r="O36" s="24"/>
    </row>
    <row r="37" spans="5:15" x14ac:dyDescent="0.25">
      <c r="E37" s="23"/>
      <c r="G37" s="22"/>
      <c r="O37" s="24"/>
    </row>
    <row r="38" spans="5:15" x14ac:dyDescent="0.25">
      <c r="E38" s="23"/>
      <c r="G38" s="22"/>
      <c r="O38" s="24"/>
    </row>
    <row r="39" spans="5:15" x14ac:dyDescent="0.25">
      <c r="E39" s="23"/>
      <c r="G39" s="22"/>
      <c r="O39" s="24"/>
    </row>
    <row r="40" spans="5:15" x14ac:dyDescent="0.25">
      <c r="E40" s="23"/>
      <c r="G40" s="22"/>
      <c r="O40" s="24"/>
    </row>
    <row r="41" spans="5:15" x14ac:dyDescent="0.25">
      <c r="G41" s="22"/>
    </row>
  </sheetData>
  <mergeCells count="29">
    <mergeCell ref="A7:A9"/>
    <mergeCell ref="B7:B9"/>
    <mergeCell ref="C7:C9"/>
    <mergeCell ref="D7:D9"/>
    <mergeCell ref="E7:E9"/>
    <mergeCell ref="A2:O2"/>
    <mergeCell ref="D4:O4"/>
    <mergeCell ref="D5:O5"/>
    <mergeCell ref="B4:C4"/>
    <mergeCell ref="B5:C5"/>
    <mergeCell ref="F7:K7"/>
    <mergeCell ref="L7:N7"/>
    <mergeCell ref="N8:N9"/>
    <mergeCell ref="L8:L9"/>
    <mergeCell ref="M8:M9"/>
    <mergeCell ref="F8:G8"/>
    <mergeCell ref="H8:I8"/>
    <mergeCell ref="J8:K8"/>
    <mergeCell ref="B23:G23"/>
    <mergeCell ref="B22:C22"/>
    <mergeCell ref="D22:H22"/>
    <mergeCell ref="I22:M22"/>
    <mergeCell ref="O8:O9"/>
    <mergeCell ref="B16:Q16"/>
    <mergeCell ref="B21:C21"/>
    <mergeCell ref="D21:H21"/>
    <mergeCell ref="I21:M21"/>
    <mergeCell ref="B20:J20"/>
    <mergeCell ref="B17:C17"/>
  </mergeCells>
  <pageMargins left="0.23622047244094491" right="3.937007874015748E-2" top="0.15748031496062992" bottom="0.15748031496062992" header="0.11811023622047245" footer="0.11811023622047245"/>
  <pageSetup paperSize="9" scale="58" orientation="landscape" horizont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Solntseva Ekaterina Stanislavovna</dc:creator>
  <cp:lastModifiedBy>Пыко Тамара Александровна</cp:lastModifiedBy>
  <cp:lastPrinted>2026-07-08T08:51:43Z</cp:lastPrinted>
  <dcterms:created xsi:type="dcterms:W3CDTF">2019-04-03T07:06:57Z</dcterms:created>
  <dcterms:modified xsi:type="dcterms:W3CDTF">2026-07-22T07:40:35Z</dcterms:modified>
</cp:coreProperties>
</file>