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Шушаков\2026\Импланты\"/>
    </mc:Choice>
  </mc:AlternateContent>
  <bookViews>
    <workbookView xWindow="120" yWindow="105" windowWidth="19440" windowHeight="11400"/>
  </bookViews>
  <sheets>
    <sheet name="Расчет НМЦК" sheetId="1" r:id="rId1"/>
  </sheets>
  <definedNames>
    <definedName name="_xlnm._FilterDatabase" localSheetId="0" hidden="1">'Расчет НМЦК'!$B$5:$B$56</definedName>
    <definedName name="n_1">{"","одинz","дваz","триz","четыреz","пятьz","шестьz","семьz","восемьz","девятьz"}</definedName>
    <definedName name="n_2">{"десятьz","одиннадцатьz","двенадцатьz","тринадцатьz","четырнадцатьz","пятнадцатьz","шестнадцатьz","семнадцатьz","восемнадцатьz","девятнадцатьz"}</definedName>
    <definedName name="n_3">{"";1;"двадцатьz";"тридцатьz";"сорокz";"пятьдесятz";"шестьдесятz";"семьдесятz";"восемьдесятz";"девяностоz"}</definedName>
    <definedName name="n_4">{"","стоz","двестиz","тристаz","четырестаz","пятьсотz","шестьсотz","семьсотz","восемьсотz","девятьсотz"}</definedName>
    <definedName name="n_5">{"","однаz","двеz","триz","четыреz","пятьz","шестьz","семьz","восемьz","девятьz"}</definedName>
    <definedName name="n0">"000000000000"&amp;MID(1/2,2,1)&amp;"0#####"</definedName>
    <definedName name="n0x">IF(n_3=1,n_2,n_3&amp;n_1)</definedName>
    <definedName name="n1x">IF(n_3=1,n_2,n_3&amp;n_5)</definedName>
    <definedName name="доля">{"десятая","десятых";"сотая","сотых";"тысячная","тысячных";"десятитысячная","десятитысячных";"стотысячная","стотысячных";"миллионная ","миллионных"}</definedName>
    <definedName name="мил">{0,"овz";1,"z";2,"аz";5,"овz"}</definedName>
    <definedName name="тыс">{0,"тысячz";1,"тысячаz";2,"тысячиz";5,"тысячz"}</definedName>
  </definedNames>
  <calcPr calcId="152511" refMode="R1C1"/>
</workbook>
</file>

<file path=xl/calcChain.xml><?xml version="1.0" encoding="utf-8"?>
<calcChain xmlns="http://schemas.openxmlformats.org/spreadsheetml/2006/main">
  <c r="L7" i="1" l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5" i="1" s="1"/>
  <c r="L54" i="1"/>
  <c r="L6" i="1"/>
  <c r="F7" i="1"/>
  <c r="H7" i="1" s="1"/>
  <c r="G7" i="1"/>
  <c r="F8" i="1"/>
  <c r="H8" i="1" s="1"/>
  <c r="G8" i="1"/>
  <c r="F9" i="1"/>
  <c r="H9" i="1" s="1"/>
  <c r="G9" i="1"/>
  <c r="F10" i="1"/>
  <c r="H10" i="1" s="1"/>
  <c r="G10" i="1"/>
  <c r="F11" i="1"/>
  <c r="H11" i="1" s="1"/>
  <c r="G11" i="1"/>
  <c r="F12" i="1"/>
  <c r="H12" i="1" s="1"/>
  <c r="G12" i="1"/>
  <c r="F13" i="1"/>
  <c r="H13" i="1" s="1"/>
  <c r="G13" i="1"/>
  <c r="F14" i="1"/>
  <c r="H14" i="1" s="1"/>
  <c r="G14" i="1"/>
  <c r="F15" i="1"/>
  <c r="H15" i="1" s="1"/>
  <c r="G15" i="1"/>
  <c r="F16" i="1"/>
  <c r="H16" i="1" s="1"/>
  <c r="G16" i="1"/>
  <c r="F17" i="1"/>
  <c r="H17" i="1" s="1"/>
  <c r="G17" i="1"/>
  <c r="F18" i="1"/>
  <c r="H18" i="1" s="1"/>
  <c r="G18" i="1"/>
  <c r="F19" i="1"/>
  <c r="H19" i="1" s="1"/>
  <c r="G19" i="1"/>
  <c r="F20" i="1"/>
  <c r="H20" i="1" s="1"/>
  <c r="G20" i="1"/>
  <c r="F21" i="1"/>
  <c r="H21" i="1" s="1"/>
  <c r="G21" i="1"/>
  <c r="F22" i="1"/>
  <c r="H22" i="1" s="1"/>
  <c r="G22" i="1"/>
  <c r="F23" i="1"/>
  <c r="H23" i="1" s="1"/>
  <c r="G23" i="1"/>
  <c r="F24" i="1"/>
  <c r="H24" i="1" s="1"/>
  <c r="G24" i="1"/>
  <c r="F25" i="1"/>
  <c r="H25" i="1" s="1"/>
  <c r="G25" i="1"/>
  <c r="F26" i="1"/>
  <c r="H26" i="1" s="1"/>
  <c r="G26" i="1"/>
  <c r="F27" i="1"/>
  <c r="H27" i="1" s="1"/>
  <c r="G27" i="1"/>
  <c r="F28" i="1"/>
  <c r="H28" i="1" s="1"/>
  <c r="G28" i="1"/>
  <c r="F29" i="1"/>
  <c r="H29" i="1" s="1"/>
  <c r="G29" i="1"/>
  <c r="F30" i="1"/>
  <c r="H30" i="1" s="1"/>
  <c r="G30" i="1"/>
  <c r="F31" i="1"/>
  <c r="H31" i="1" s="1"/>
  <c r="G31" i="1"/>
  <c r="F32" i="1"/>
  <c r="H32" i="1" s="1"/>
  <c r="G32" i="1"/>
  <c r="F33" i="1"/>
  <c r="H33" i="1" s="1"/>
  <c r="G33" i="1"/>
  <c r="F34" i="1"/>
  <c r="H34" i="1" s="1"/>
  <c r="G34" i="1"/>
  <c r="F35" i="1"/>
  <c r="H35" i="1" s="1"/>
  <c r="G35" i="1"/>
  <c r="F36" i="1"/>
  <c r="H36" i="1" s="1"/>
  <c r="G36" i="1"/>
  <c r="F37" i="1"/>
  <c r="H37" i="1" s="1"/>
  <c r="G37" i="1"/>
  <c r="F38" i="1"/>
  <c r="H38" i="1" s="1"/>
  <c r="G38" i="1"/>
  <c r="F39" i="1"/>
  <c r="H39" i="1" s="1"/>
  <c r="G39" i="1"/>
  <c r="F40" i="1"/>
  <c r="H40" i="1" s="1"/>
  <c r="G40" i="1"/>
  <c r="F41" i="1"/>
  <c r="H41" i="1" s="1"/>
  <c r="G41" i="1"/>
  <c r="F42" i="1"/>
  <c r="H42" i="1" s="1"/>
  <c r="G42" i="1"/>
  <c r="F43" i="1"/>
  <c r="H43" i="1" s="1"/>
  <c r="G43" i="1"/>
  <c r="F44" i="1"/>
  <c r="H44" i="1" s="1"/>
  <c r="G44" i="1"/>
  <c r="F45" i="1"/>
  <c r="H45" i="1" s="1"/>
  <c r="G45" i="1"/>
  <c r="F46" i="1"/>
  <c r="H46" i="1" s="1"/>
  <c r="G46" i="1"/>
  <c r="F47" i="1"/>
  <c r="H47" i="1" s="1"/>
  <c r="G47" i="1"/>
  <c r="F48" i="1"/>
  <c r="H48" i="1" s="1"/>
  <c r="G48" i="1"/>
  <c r="F49" i="1"/>
  <c r="H49" i="1" s="1"/>
  <c r="G49" i="1"/>
  <c r="F50" i="1"/>
  <c r="H50" i="1" s="1"/>
  <c r="G50" i="1"/>
  <c r="F51" i="1"/>
  <c r="H51" i="1" s="1"/>
  <c r="G51" i="1"/>
  <c r="F52" i="1"/>
  <c r="H52" i="1" s="1"/>
  <c r="G52" i="1"/>
  <c r="F53" i="1"/>
  <c r="H53" i="1" s="1"/>
  <c r="G53" i="1"/>
  <c r="F54" i="1"/>
  <c r="H54" i="1" s="1"/>
  <c r="G54" i="1"/>
  <c r="F6" i="1" l="1"/>
  <c r="H6" i="1" s="1"/>
  <c r="G6" i="1"/>
  <c r="K2" i="1" l="1"/>
  <c r="D65" i="1" l="1"/>
  <c r="E65" i="1" s="1"/>
  <c r="H63" i="1" l="1"/>
  <c r="H62" i="1"/>
</calcChain>
</file>

<file path=xl/sharedStrings.xml><?xml version="1.0" encoding="utf-8"?>
<sst xmlns="http://schemas.openxmlformats.org/spreadsheetml/2006/main" count="119" uniqueCount="70">
  <si>
    <t>Среднее значение цены</t>
  </si>
  <si>
    <t xml:space="preserve">Среднее квадратичное отклонение </t>
  </si>
  <si>
    <t>Итого:</t>
  </si>
  <si>
    <t>Коэффициент вариации 
(д.б. &lt; 33%)</t>
  </si>
  <si>
    <t>НМЦК объекта закупки</t>
  </si>
  <si>
    <t>Ед.
изм.</t>
  </si>
  <si>
    <t>Кол-во объекта закупки</t>
  </si>
  <si>
    <t>Таблица №1</t>
  </si>
  <si>
    <t>Расчет начальной (максимальной) цены контракта</t>
  </si>
  <si>
    <t>Таким образом, учитывая доведенное финансирование, в целях экономии бюджетных денежных средств государственный заказчик принимает решение для расчета НМЦК использовать наименьшую цену, предложенную потенциальными участниками закупки.</t>
  </si>
  <si>
    <t>НМЦК</t>
  </si>
  <si>
    <t>А.О. Шушаков</t>
  </si>
  <si>
    <t>Инспектор ОМСМТ и ИО</t>
  </si>
  <si>
    <t>шт</t>
  </si>
  <si>
    <t>тел. 8 (391) 249-80-70</t>
  </si>
  <si>
    <t>Аналог имплантата D=3.8/4.5 L=12.5, совместимый с Dentium Implantium, Superline, Impro, Lenmiriot I, Lenmiriot SL</t>
  </si>
  <si>
    <t>Формирователь десны D=4 G/H=3 H=5, совместимый с Dentium Implantium, Superline, Lenmiriot I/SL</t>
  </si>
  <si>
    <t>Формирователь десны D=4.5 G/H=3 H=5, совместимый с Dentium Implantium, Superline, Lenmiriot I/SL</t>
  </si>
  <si>
    <t>Формирователь десны D=4 G/H=4 H=7, совместимый с Dentium Implantium, Superline, Lenmiriot I/SL</t>
  </si>
  <si>
    <t>Формирователь десны D=4.5 G/H=4 H=7, совместимый с Dentium Implantium, Superline, Lenmiriot I/SL</t>
  </si>
  <si>
    <t>Формирователь десны D=4.5 G/H=2 H=3.5, совместимый с Dentium Implantium, Superline, Lenmiriot I/SL</t>
  </si>
  <si>
    <t>Формирователь десны D=5.5 G/H=3 H=5, совместимый с Dentium Implantium, Superline, Lenmiriot I/SL</t>
  </si>
  <si>
    <t>Формирователь десны D=5.5 G/H=2 H=3.5, совместимый с Dentium Implantium, Superline, Lenmiriot I/SL</t>
  </si>
  <si>
    <t>Формирователь десны D=5.5 G/H=4 H=7, совместимый с Dentium Implantium, Superline, Lenmiriot I/SL</t>
  </si>
  <si>
    <t>Формирователь десны D=6.5 G/H=2 H=3.5, совместимый с Dentium Implantium, Superline, Lenmiriot I/SL</t>
  </si>
  <si>
    <t>Формирователь десны D=6.5 G/H=3 H=5, совместимый с Dentium Implantium, Superline, Lenmiriot I/SL</t>
  </si>
  <si>
    <t>Формирователь десны D=6.5 G/H=4 H=7, совместимый с Dentium Implantium, Superline, Lenmiriot I/SL</t>
  </si>
  <si>
    <t>51121 Конусовидный погружной имплантант с шестигранным конусным соединением, Ø 3.6*10.0 мм</t>
  </si>
  <si>
    <t>51122 Конусовидный погружной имплантант с шестигранным конусным соединением, Ø 3.6*12.0 мм</t>
  </si>
  <si>
    <t>51123 Конусовидный погружной имплантант с шестигранным конусным соединением, Ø 3.6*14.0 мм</t>
  </si>
  <si>
    <t>51120 Конусовидный погружной имплантант с шестигранным конусным соединением, Ø 3.6*8.0 мм</t>
  </si>
  <si>
    <t>51117 Конусовидный погружной имплантант с шестигранным конусным соединением, Ø 4.0*10.0 мм</t>
  </si>
  <si>
    <t>51118 Конусовидный погружной имплантант с шестигранным конусным соединением, Ø 4.0*12.0 мм</t>
  </si>
  <si>
    <t>51119 Конусовидный погружной имплантант с шестигранным конусным соединением, Ø 4.0*14.0 мм</t>
  </si>
  <si>
    <t>51116 Конусовидный погружной имплантант с шестигранным конусным соединением, Ø 4.0*8.0 мм</t>
  </si>
  <si>
    <t>51113 Конусовидный погружной имплантант с шестигранным конусным соединением, Ø 4.5*10.0 мм</t>
  </si>
  <si>
    <t>51114 Конусовидный погружной имплантант с шестигранным конусным соединением, Ø 4.5*12.0 мм</t>
  </si>
  <si>
    <t>51115 Конусовидный погружной имплантант с шестигранным конусным соединением, Ø 4.5*14.0 мм</t>
  </si>
  <si>
    <t>51112 Конусовидный погружной имплантант с шестигранным конусным соединением, Ø 4.5*8.0 мм</t>
  </si>
  <si>
    <t>51109 Конусовидный  погружной имплантант с шестигранным конусным соединением, Ø 5.0*10.0 мм</t>
  </si>
  <si>
    <t xml:space="preserve"> 51108 Конусовидный погружной имплантант с шестигранным конусным соединением, Ø 5.0*8.0 мм</t>
  </si>
  <si>
    <t>51130 Двухконусный погружной имплантат с шестигранным конусным соединением Ø 3,9*10 мм</t>
  </si>
  <si>
    <t>51131 Двухконусный погружной имплантат с шестигранным конусным соединением Ø 3,9*12 мм</t>
  </si>
  <si>
    <t>51132 Двухконусный погружной имплантат с шестигранным конусным соединением Ø 3,9*14 мм</t>
  </si>
  <si>
    <t>51128 Двухконусный погружной имплантат с шестигранным конусным соединением Ø 3,9*7 мм</t>
  </si>
  <si>
    <t>51129 Двухконусный погружной имплантат с шестигранным конусным соединением Ø 3,9*8 мм</t>
  </si>
  <si>
    <t>51135 Двухконусный погружной имплантат с шестигранным конусным соединением Ø 4,3*10 мм</t>
  </si>
  <si>
    <t>51136 Двухконусный погружной имплантат с шестигранным конусным соединением Ø 4,3*12 мм</t>
  </si>
  <si>
    <t>51137 Двухконусный погружной имплантат с шестигранным конусным соединением Ø 4,3*14 мм</t>
  </si>
  <si>
    <t>51133 Двухконусный погружной имплантат с шестигранным конусным соединением Ø 4,3*7 мм</t>
  </si>
  <si>
    <t>51134 Двухконусный погружной имплантат с шестигранным конусным соединением Ø 4,3*8 м</t>
  </si>
  <si>
    <t>51140 Двухконусный погружной имплантат с шестигранным конусным соединением Ø 4,75*10 мм</t>
  </si>
  <si>
    <t>51141 Двухконусный погружной имплантат с шестигранным конусным соединением Ø 4,75*12 мм</t>
  </si>
  <si>
    <t>51142 Двухконусный погружной имплантат с шестигранным конусным соединением Ø 4,75*14 мм</t>
  </si>
  <si>
    <t>51138 Двухконусный погружной имплантат с шестигранным конусным соединением Ø 4,75*7 мм</t>
  </si>
  <si>
    <t>51139 Двухконусный погружной имплантат с шестигранным конусным соединением Ø 4,75*8 мм</t>
  </si>
  <si>
    <t>51145 Двухконусный погружной имплантат с шестигранным конусным соединением Ø 5,25*10 мм</t>
  </si>
  <si>
    <t>51146 Двухконусный погружной имплантат с шестигранным конусным соединением Ø 5,25*12 мм</t>
  </si>
  <si>
    <t>51147 Двухконусный погружной имплантат с шестигранным конусным соединением Ø 5,25*14 мм</t>
  </si>
  <si>
    <t>51143 Двухконусный погружной имплантат с шестигранным конусным соединением Ø 5,25*7 мм</t>
  </si>
  <si>
    <t>51144 Двухконусный погружной имплантат с шестигранным конусным соединением Ø 5,25*8 мм</t>
  </si>
  <si>
    <t>Трансфер аналог оригинала для закрытой ложки D=4.5 L=11, совместимый с Dentium Implantium, Superline, Lenmiriot I/SL</t>
  </si>
  <si>
    <t>Ответ на запрос ценовой инф-и 
КП №1
вход. 1049 от 27.07.2026</t>
  </si>
  <si>
    <t>Ответ на запрос ценовой инф-и 
КП №2
вход. 1050 от 27.07.2026</t>
  </si>
  <si>
    <t>Ответ на запрос ценовой инф-и 
КП №3
вход. 1051 от 27.07.2026</t>
  </si>
  <si>
    <t>Трансфер аналог оригинала для открытой ложки D=4.5 L=11, совместимый с Dentium Implantium,</t>
  </si>
  <si>
    <t>№ п/п</t>
  </si>
  <si>
    <t>Наименование объекта закупки</t>
  </si>
  <si>
    <t xml:space="preserve"> цена за 1 ед.,  для расчета  цены </t>
  </si>
  <si>
    <r>
      <t xml:space="preserve">Используемый метод определения НМЦК:  </t>
    </r>
    <r>
      <rPr>
        <sz val="10"/>
        <color indexed="8"/>
        <rFont val="XO Thames"/>
        <family val="1"/>
        <charset val="204"/>
      </rPr>
      <t>Метод сопоставимых рыночных цен (анализ рынка).                                                                                                          
В целях получения ценовой информации в отношении услуг, отвечающих требованиям к аудиторским услугам, закупка которых планируется, и условиям их оказания, Заказчиком были проведены следующие процедуры: - направлены запросы о предоставлении ценовой информации не менее пяти исполнителям, обладающим опытом оказания услуг, информация о которых имеется в свободном доступе; - в ответ на направленные запросы ценовой информации об объекте закупки Заказчиком были получены и использованы для расчета НМЦК  ценовых предложений, предлагаемых различными исполнителями, на основании которых был произведен расчет (Таблица №1)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</si>
</sst>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&quot;р.&quot;"/>
    <numFmt numFmtId="165" formatCode="0.000"/>
    <numFmt numFmtId="166" formatCode="[$-F800]dddd\,\ mmmm\ dd\,\ yyyy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indexed="8"/>
      <name val="XO Thames"/>
      <family val="1"/>
      <charset val="204"/>
    </font>
    <font>
      <sz val="11"/>
      <color theme="1"/>
      <name val="XO Thames"/>
      <family val="1"/>
      <charset val="204"/>
    </font>
    <font>
      <sz val="10"/>
      <color theme="1"/>
      <name val="XO Thames"/>
      <family val="1"/>
      <charset val="204"/>
    </font>
    <font>
      <b/>
      <sz val="10"/>
      <color theme="1"/>
      <name val="XO Thames"/>
      <family val="1"/>
      <charset val="204"/>
    </font>
    <font>
      <sz val="10"/>
      <color indexed="8"/>
      <name val="XO Thames"/>
      <family val="1"/>
      <charset val="204"/>
    </font>
    <font>
      <b/>
      <sz val="10"/>
      <color indexed="8"/>
      <name val="XO Thames"/>
      <family val="1"/>
      <charset val="204"/>
    </font>
    <font>
      <sz val="10"/>
      <name val="XO Thames"/>
      <family val="1"/>
      <charset val="204"/>
    </font>
    <font>
      <b/>
      <sz val="10"/>
      <color indexed="9"/>
      <name val="XO Thames"/>
      <family val="1"/>
      <charset val="204"/>
    </font>
    <font>
      <b/>
      <sz val="10"/>
      <name val="XO Thames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Border="1" applyAlignment="1">
      <alignment horizontal="center" wrapText="1"/>
    </xf>
    <xf numFmtId="10" fontId="1" fillId="0" borderId="0" xfId="0" applyNumberFormat="1" applyFont="1" applyAlignment="1">
      <alignment horizontal="center" vertical="center" wrapText="1"/>
    </xf>
    <xf numFmtId="0" fontId="2" fillId="0" borderId="0" xfId="0" applyFont="1"/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right" wrapText="1"/>
    </xf>
    <xf numFmtId="0" fontId="5" fillId="0" borderId="0" xfId="0" applyFont="1" applyBorder="1" applyAlignment="1">
      <alignment horizontal="center" wrapText="1"/>
    </xf>
    <xf numFmtId="166" fontId="5" fillId="0" borderId="0" xfId="0" applyNumberFormat="1" applyFont="1" applyAlignment="1">
      <alignment horizontal="center" wrapText="1"/>
    </xf>
    <xf numFmtId="0" fontId="6" fillId="0" borderId="0" xfId="0" applyFont="1" applyBorder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 applyBorder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10" fontId="5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" fontId="7" fillId="0" borderId="2" xfId="0" applyNumberFormat="1" applyFont="1" applyBorder="1" applyAlignment="1">
      <alignment horizontal="center" vertical="center" wrapText="1"/>
    </xf>
    <xf numFmtId="165" fontId="5" fillId="0" borderId="2" xfId="0" applyNumberFormat="1" applyFont="1" applyBorder="1" applyAlignment="1">
      <alignment horizontal="center" vertical="center" wrapText="1"/>
    </xf>
    <xf numFmtId="10" fontId="5" fillId="0" borderId="2" xfId="0" applyNumberFormat="1" applyFont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0" borderId="6" xfId="0" applyFont="1" applyBorder="1" applyAlignment="1">
      <alignment horizontal="center" vertical="center" wrapText="1"/>
    </xf>
    <xf numFmtId="2" fontId="5" fillId="0" borderId="7" xfId="0" applyNumberFormat="1" applyFont="1" applyBorder="1" applyAlignment="1">
      <alignment horizontal="center" vertical="center" wrapText="1"/>
    </xf>
    <xf numFmtId="10" fontId="5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2" fontId="6" fillId="0" borderId="0" xfId="0" applyNumberFormat="1" applyFont="1" applyAlignment="1">
      <alignment wrapText="1"/>
    </xf>
    <xf numFmtId="9" fontId="5" fillId="0" borderId="0" xfId="0" applyNumberFormat="1" applyFont="1" applyAlignment="1">
      <alignment wrapText="1"/>
    </xf>
    <xf numFmtId="164" fontId="7" fillId="0" borderId="0" xfId="0" applyNumberFormat="1" applyFont="1" applyAlignment="1">
      <alignment wrapText="1"/>
    </xf>
    <xf numFmtId="9" fontId="5" fillId="0" borderId="0" xfId="0" applyNumberFormat="1" applyFont="1"/>
    <xf numFmtId="49" fontId="4" fillId="0" borderId="0" xfId="0" applyNumberFormat="1" applyFont="1" applyBorder="1" applyAlignment="1">
      <alignment vertical="center"/>
    </xf>
    <xf numFmtId="49" fontId="3" fillId="0" borderId="0" xfId="0" applyNumberFormat="1" applyFont="1" applyBorder="1" applyAlignment="1"/>
    <xf numFmtId="49" fontId="8" fillId="0" borderId="0" xfId="0" applyNumberFormat="1" applyFont="1" applyAlignment="1">
      <alignment horizontal="center" vertical="center" wrapText="1"/>
    </xf>
    <xf numFmtId="0" fontId="9" fillId="0" borderId="0" xfId="0" quotePrefix="1" applyFont="1"/>
    <xf numFmtId="49" fontId="3" fillId="0" borderId="0" xfId="0" applyNumberFormat="1" applyFont="1" applyAlignment="1"/>
    <xf numFmtId="49" fontId="5" fillId="0" borderId="0" xfId="0" applyNumberFormat="1" applyFont="1" applyAlignment="1">
      <alignment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5" fillId="0" borderId="0" xfId="0" applyNumberFormat="1" applyFont="1"/>
    <xf numFmtId="10" fontId="5" fillId="0" borderId="0" xfId="0" applyNumberFormat="1" applyFont="1" applyBorder="1" applyAlignment="1">
      <alignment horizontal="center" vertical="center" wrapText="1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55</xdr:row>
      <xdr:rowOff>38100</xdr:rowOff>
    </xdr:from>
    <xdr:to>
      <xdr:col>4</xdr:col>
      <xdr:colOff>123825</xdr:colOff>
      <xdr:row>59</xdr:row>
      <xdr:rowOff>49039</xdr:rowOff>
    </xdr:to>
    <xdr:sp macro="" textlink="">
      <xdr:nvSpPr>
        <xdr:cNvPr id="1027" name="Rectangle 3"/>
        <xdr:cNvSpPr>
          <a:spLocks noChangeArrowheads="1"/>
        </xdr:cNvSpPr>
      </xdr:nvSpPr>
      <xdr:spPr bwMode="auto">
        <a:xfrm>
          <a:off x="200025" y="19621500"/>
          <a:ext cx="4743450" cy="811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v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- 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количество (объем) закупаемого товара (работы, услуги);</a:t>
          </a:r>
        </a:p>
        <a:p>
          <a:pPr algn="l" rtl="0">
            <a:defRPr sz="1000"/>
          </a:pPr>
          <a:r>
            <a:rPr lang="en-U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- 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количество значений, используемых в расчете;</a:t>
          </a:r>
        </a:p>
        <a:p>
          <a:pPr algn="l" rtl="0">
            <a:defRPr sz="1000"/>
          </a:pPr>
          <a:r>
            <a:rPr lang="en-U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i 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- 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номер источника ценовой информации;</a:t>
          </a:r>
        </a:p>
        <a:p>
          <a:pPr algn="l" rtl="0">
            <a:defRPr sz="1000"/>
          </a:pPr>
          <a:r>
            <a:rPr lang="ru-RU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ц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- цена единицы.</a:t>
          </a:r>
          <a:endParaRPr lang="ru-RU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endParaRPr lang="ru-RU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0</xdr:col>
      <xdr:colOff>133350</xdr:colOff>
      <xdr:row>59</xdr:row>
      <xdr:rowOff>115542</xdr:rowOff>
    </xdr:from>
    <xdr:to>
      <xdr:col>3</xdr:col>
      <xdr:colOff>866775</xdr:colOff>
      <xdr:row>60</xdr:row>
      <xdr:rowOff>163167</xdr:rowOff>
    </xdr:to>
    <xdr:sp macro="" textlink="">
      <xdr:nvSpPr>
        <xdr:cNvPr id="1028" name="Rectangle 4"/>
        <xdr:cNvSpPr>
          <a:spLocks noChangeArrowheads="1"/>
        </xdr:cNvSpPr>
      </xdr:nvSpPr>
      <xdr:spPr bwMode="auto">
        <a:xfrm>
          <a:off x="123825" y="5029200"/>
          <a:ext cx="3943350" cy="2476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Коэффициент вариации цен </a:t>
          </a:r>
          <a:r>
            <a:rPr lang="en-U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V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(%) 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рассчитано по формуле: </a:t>
          </a:r>
        </a:p>
      </xdr:txBody>
    </xdr:sp>
    <xdr:clientData/>
  </xdr:twoCellAnchor>
  <xdr:twoCellAnchor>
    <xdr:from>
      <xdr:col>4</xdr:col>
      <xdr:colOff>38101</xdr:colOff>
      <xdr:row>59</xdr:row>
      <xdr:rowOff>19050</xdr:rowOff>
    </xdr:from>
    <xdr:to>
      <xdr:col>4</xdr:col>
      <xdr:colOff>1009651</xdr:colOff>
      <xdr:row>61</xdr:row>
      <xdr:rowOff>19050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57751" y="5295900"/>
          <a:ext cx="97155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47625</xdr:colOff>
      <xdr:row>55</xdr:row>
      <xdr:rowOff>123825</xdr:rowOff>
    </xdr:from>
    <xdr:to>
      <xdr:col>5</xdr:col>
      <xdr:colOff>180974</xdr:colOff>
      <xdr:row>57</xdr:row>
      <xdr:rowOff>123825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867275" y="19707225"/>
          <a:ext cx="1447799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123825</xdr:colOff>
      <xdr:row>61</xdr:row>
      <xdr:rowOff>125068</xdr:rowOff>
    </xdr:from>
    <xdr:to>
      <xdr:col>3</xdr:col>
      <xdr:colOff>857250</xdr:colOff>
      <xdr:row>62</xdr:row>
      <xdr:rowOff>172692</xdr:rowOff>
    </xdr:to>
    <xdr:sp macro="" textlink="">
      <xdr:nvSpPr>
        <xdr:cNvPr id="1032" name="Rectangle 8"/>
        <xdr:cNvSpPr>
          <a:spLocks noChangeArrowheads="1"/>
        </xdr:cNvSpPr>
      </xdr:nvSpPr>
      <xdr:spPr bwMode="auto">
        <a:xfrm>
          <a:off x="123825" y="5429250"/>
          <a:ext cx="3943350" cy="2476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Среднее квадратичное отклонение рассчитано по формуле: </a:t>
          </a:r>
        </a:p>
      </xdr:txBody>
    </xdr:sp>
    <xdr:clientData/>
  </xdr:twoCellAnchor>
  <xdr:twoCellAnchor>
    <xdr:from>
      <xdr:col>4</xdr:col>
      <xdr:colOff>47625</xdr:colOff>
      <xdr:row>61</xdr:row>
      <xdr:rowOff>0</xdr:rowOff>
    </xdr:from>
    <xdr:to>
      <xdr:col>5</xdr:col>
      <xdr:colOff>123825</xdr:colOff>
      <xdr:row>63</xdr:row>
      <xdr:rowOff>38100</xdr:rowOff>
    </xdr:to>
    <xdr:pic>
      <xdr:nvPicPr>
        <xdr:cNvPr id="103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867275" y="5781675"/>
          <a:ext cx="13906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19"/>
  <sheetViews>
    <sheetView tabSelected="1" topLeftCell="A52" zoomScaleNormal="100" workbookViewId="0">
      <selection activeCell="B7" sqref="B7"/>
    </sheetView>
  </sheetViews>
  <sheetFormatPr defaultColWidth="9.140625" defaultRowHeight="14.25" x14ac:dyDescent="0.2"/>
  <cols>
    <col min="1" max="1" width="5.140625" style="1" customWidth="1"/>
    <col min="2" max="2" width="45.42578125" style="1" bestFit="1" customWidth="1"/>
    <col min="3" max="5" width="19.7109375" style="1" customWidth="1"/>
    <col min="6" max="6" width="13.42578125" style="1" customWidth="1"/>
    <col min="7" max="7" width="15.7109375" style="1" customWidth="1"/>
    <col min="8" max="8" width="14.7109375" style="1" customWidth="1"/>
    <col min="9" max="9" width="6.85546875" style="1" customWidth="1"/>
    <col min="10" max="10" width="9.42578125" style="1" customWidth="1"/>
    <col min="11" max="11" width="17.140625" style="1" bestFit="1" customWidth="1"/>
    <col min="12" max="12" width="13.7109375" style="1" bestFit="1" customWidth="1"/>
    <col min="13" max="16384" width="9.140625" style="1"/>
  </cols>
  <sheetData>
    <row r="1" spans="1:19" x14ac:dyDescent="0.2">
      <c r="A1" s="6"/>
      <c r="B1" s="6"/>
      <c r="C1" s="6"/>
      <c r="D1" s="7" t="s">
        <v>8</v>
      </c>
      <c r="E1" s="8"/>
      <c r="F1" s="8"/>
      <c r="G1" s="8"/>
      <c r="H1" s="8"/>
      <c r="I1" s="8"/>
      <c r="J1" s="9"/>
      <c r="K1" s="9"/>
      <c r="L1" s="9"/>
      <c r="M1" s="6"/>
    </row>
    <row r="2" spans="1:19" x14ac:dyDescent="0.2">
      <c r="A2" s="6"/>
      <c r="B2" s="6"/>
      <c r="C2" s="6"/>
      <c r="D2" s="10"/>
      <c r="E2" s="10"/>
      <c r="F2" s="10"/>
      <c r="G2" s="10"/>
      <c r="H2" s="10"/>
      <c r="I2" s="10"/>
      <c r="J2" s="10"/>
      <c r="K2" s="11">
        <f ca="1">TODAY()</f>
        <v>46231</v>
      </c>
      <c r="L2" s="11"/>
      <c r="M2" s="10"/>
      <c r="N2" s="2"/>
      <c r="O2" s="2"/>
      <c r="P2" s="2"/>
      <c r="Q2" s="2"/>
      <c r="R2" s="2"/>
      <c r="S2" s="2"/>
    </row>
    <row r="3" spans="1:19" ht="51" customHeight="1" x14ac:dyDescent="0.2">
      <c r="A3" s="12" t="s">
        <v>69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0"/>
      <c r="N3" s="2"/>
      <c r="O3" s="2"/>
      <c r="P3" s="2"/>
      <c r="Q3" s="2"/>
      <c r="R3" s="2"/>
      <c r="S3" s="2"/>
    </row>
    <row r="4" spans="1:19" x14ac:dyDescent="0.2">
      <c r="A4" s="6"/>
      <c r="B4" s="6"/>
      <c r="C4" s="6"/>
      <c r="D4" s="6"/>
      <c r="E4" s="6"/>
      <c r="F4" s="14"/>
      <c r="G4" s="14"/>
      <c r="H4" s="14"/>
      <c r="I4" s="6"/>
      <c r="J4" s="6"/>
      <c r="K4" s="6"/>
      <c r="L4" s="6" t="s">
        <v>7</v>
      </c>
      <c r="M4" s="6"/>
    </row>
    <row r="5" spans="1:19" ht="63.75" x14ac:dyDescent="0.2">
      <c r="A5" s="15" t="s">
        <v>66</v>
      </c>
      <c r="B5" s="15" t="s">
        <v>67</v>
      </c>
      <c r="C5" s="16" t="s">
        <v>62</v>
      </c>
      <c r="D5" s="16" t="s">
        <v>63</v>
      </c>
      <c r="E5" s="16" t="s">
        <v>64</v>
      </c>
      <c r="F5" s="17" t="s">
        <v>0</v>
      </c>
      <c r="G5" s="17" t="s">
        <v>1</v>
      </c>
      <c r="H5" s="17" t="s">
        <v>3</v>
      </c>
      <c r="I5" s="17" t="s">
        <v>5</v>
      </c>
      <c r="J5" s="17" t="s">
        <v>6</v>
      </c>
      <c r="K5" s="17" t="s">
        <v>68</v>
      </c>
      <c r="L5" s="17" t="s">
        <v>4</v>
      </c>
      <c r="M5" s="6"/>
    </row>
    <row r="6" spans="1:19" ht="38.25" x14ac:dyDescent="0.2">
      <c r="A6" s="17">
        <v>1</v>
      </c>
      <c r="B6" s="18" t="s">
        <v>15</v>
      </c>
      <c r="C6" s="19">
        <v>700</v>
      </c>
      <c r="D6" s="19">
        <v>600</v>
      </c>
      <c r="E6" s="19">
        <v>500</v>
      </c>
      <c r="F6" s="20">
        <f t="shared" ref="F6" si="0">AVERAGE(C6:E6)</f>
        <v>600</v>
      </c>
      <c r="G6" s="20">
        <f t="shared" ref="G6" si="1">STDEVA(C6:E6)</f>
        <v>100</v>
      </c>
      <c r="H6" s="21">
        <f t="shared" ref="H6" si="2">IF(F6&gt;0,STDEVA(C6:E6)/(SUM(C6:E6)/COUNTIF(C6:E6,"&gt;0")),0)</f>
        <v>0.16666666666666666</v>
      </c>
      <c r="I6" s="17" t="s">
        <v>13</v>
      </c>
      <c r="J6" s="18">
        <v>4</v>
      </c>
      <c r="K6" s="19">
        <v>500</v>
      </c>
      <c r="L6" s="22">
        <f>K6*J6</f>
        <v>2000</v>
      </c>
      <c r="M6" s="6"/>
    </row>
    <row r="7" spans="1:19" s="5" customFormat="1" ht="25.5" x14ac:dyDescent="0.2">
      <c r="A7" s="17">
        <v>2</v>
      </c>
      <c r="B7" s="18" t="s">
        <v>16</v>
      </c>
      <c r="C7" s="19">
        <v>700</v>
      </c>
      <c r="D7" s="19">
        <v>600</v>
      </c>
      <c r="E7" s="19">
        <v>500</v>
      </c>
      <c r="F7" s="20">
        <f t="shared" ref="F7:F54" si="3">AVERAGE(C7:E7)</f>
        <v>600</v>
      </c>
      <c r="G7" s="20">
        <f t="shared" ref="G7:G54" si="4">STDEVA(C7:E7)</f>
        <v>100</v>
      </c>
      <c r="H7" s="21">
        <f t="shared" ref="H7:H54" si="5">IF(F7&gt;0,STDEVA(C7:E7)/(SUM(C7:E7)/COUNTIF(C7:E7,"&gt;0")),0)</f>
        <v>0.16666666666666666</v>
      </c>
      <c r="I7" s="17" t="s">
        <v>13</v>
      </c>
      <c r="J7" s="18">
        <v>1</v>
      </c>
      <c r="K7" s="19">
        <v>500</v>
      </c>
      <c r="L7" s="22">
        <f t="shared" ref="L7:L54" si="6">K7*J7</f>
        <v>500</v>
      </c>
      <c r="M7" s="6"/>
    </row>
    <row r="8" spans="1:19" s="5" customFormat="1" ht="38.25" x14ac:dyDescent="0.2">
      <c r="A8" s="17">
        <v>3</v>
      </c>
      <c r="B8" s="18" t="s">
        <v>17</v>
      </c>
      <c r="C8" s="19">
        <v>700</v>
      </c>
      <c r="D8" s="19">
        <v>600</v>
      </c>
      <c r="E8" s="19">
        <v>500</v>
      </c>
      <c r="F8" s="20">
        <f t="shared" si="3"/>
        <v>600</v>
      </c>
      <c r="G8" s="20">
        <f t="shared" si="4"/>
        <v>100</v>
      </c>
      <c r="H8" s="21">
        <f t="shared" si="5"/>
        <v>0.16666666666666666</v>
      </c>
      <c r="I8" s="17" t="s">
        <v>13</v>
      </c>
      <c r="J8" s="18">
        <v>1</v>
      </c>
      <c r="K8" s="19">
        <v>500</v>
      </c>
      <c r="L8" s="22">
        <f t="shared" si="6"/>
        <v>500</v>
      </c>
      <c r="M8" s="6"/>
    </row>
    <row r="9" spans="1:19" s="5" customFormat="1" ht="25.5" x14ac:dyDescent="0.2">
      <c r="A9" s="17">
        <v>4</v>
      </c>
      <c r="B9" s="18" t="s">
        <v>18</v>
      </c>
      <c r="C9" s="19">
        <v>700</v>
      </c>
      <c r="D9" s="19">
        <v>600</v>
      </c>
      <c r="E9" s="19">
        <v>500</v>
      </c>
      <c r="F9" s="20">
        <f t="shared" si="3"/>
        <v>600</v>
      </c>
      <c r="G9" s="20">
        <f t="shared" si="4"/>
        <v>100</v>
      </c>
      <c r="H9" s="21">
        <f t="shared" si="5"/>
        <v>0.16666666666666666</v>
      </c>
      <c r="I9" s="17" t="s">
        <v>13</v>
      </c>
      <c r="J9" s="18">
        <v>1</v>
      </c>
      <c r="K9" s="19">
        <v>500</v>
      </c>
      <c r="L9" s="22">
        <f t="shared" si="6"/>
        <v>500</v>
      </c>
      <c r="M9" s="6"/>
    </row>
    <row r="10" spans="1:19" s="5" customFormat="1" ht="38.25" x14ac:dyDescent="0.2">
      <c r="A10" s="17">
        <v>5</v>
      </c>
      <c r="B10" s="18" t="s">
        <v>17</v>
      </c>
      <c r="C10" s="19">
        <v>700</v>
      </c>
      <c r="D10" s="19">
        <v>600</v>
      </c>
      <c r="E10" s="19">
        <v>500</v>
      </c>
      <c r="F10" s="20">
        <f t="shared" si="3"/>
        <v>600</v>
      </c>
      <c r="G10" s="20">
        <f t="shared" si="4"/>
        <v>100</v>
      </c>
      <c r="H10" s="21">
        <f t="shared" si="5"/>
        <v>0.16666666666666666</v>
      </c>
      <c r="I10" s="17" t="s">
        <v>13</v>
      </c>
      <c r="J10" s="18">
        <v>4</v>
      </c>
      <c r="K10" s="19">
        <v>500</v>
      </c>
      <c r="L10" s="22">
        <f t="shared" si="6"/>
        <v>2000</v>
      </c>
      <c r="M10" s="6"/>
    </row>
    <row r="11" spans="1:19" s="5" customFormat="1" ht="38.25" x14ac:dyDescent="0.2">
      <c r="A11" s="17">
        <v>6</v>
      </c>
      <c r="B11" s="18" t="s">
        <v>19</v>
      </c>
      <c r="C11" s="19">
        <v>700</v>
      </c>
      <c r="D11" s="19">
        <v>600</v>
      </c>
      <c r="E11" s="19">
        <v>500</v>
      </c>
      <c r="F11" s="20">
        <f t="shared" si="3"/>
        <v>600</v>
      </c>
      <c r="G11" s="20">
        <f t="shared" si="4"/>
        <v>100</v>
      </c>
      <c r="H11" s="21">
        <f t="shared" si="5"/>
        <v>0.16666666666666666</v>
      </c>
      <c r="I11" s="17" t="s">
        <v>13</v>
      </c>
      <c r="J11" s="18">
        <v>1</v>
      </c>
      <c r="K11" s="19">
        <v>500</v>
      </c>
      <c r="L11" s="22">
        <f t="shared" si="6"/>
        <v>500</v>
      </c>
      <c r="M11" s="6"/>
    </row>
    <row r="12" spans="1:19" s="5" customFormat="1" ht="38.25" x14ac:dyDescent="0.2">
      <c r="A12" s="17">
        <v>7</v>
      </c>
      <c r="B12" s="18" t="s">
        <v>20</v>
      </c>
      <c r="C12" s="19">
        <v>700</v>
      </c>
      <c r="D12" s="19">
        <v>600</v>
      </c>
      <c r="E12" s="19">
        <v>500</v>
      </c>
      <c r="F12" s="20">
        <f t="shared" si="3"/>
        <v>600</v>
      </c>
      <c r="G12" s="20">
        <f t="shared" si="4"/>
        <v>100</v>
      </c>
      <c r="H12" s="21">
        <f t="shared" si="5"/>
        <v>0.16666666666666666</v>
      </c>
      <c r="I12" s="17" t="s">
        <v>13</v>
      </c>
      <c r="J12" s="18">
        <v>1</v>
      </c>
      <c r="K12" s="19">
        <v>500</v>
      </c>
      <c r="L12" s="22">
        <f t="shared" si="6"/>
        <v>500</v>
      </c>
      <c r="M12" s="6"/>
    </row>
    <row r="13" spans="1:19" s="5" customFormat="1" ht="38.25" x14ac:dyDescent="0.2">
      <c r="A13" s="17">
        <v>8</v>
      </c>
      <c r="B13" s="18" t="s">
        <v>21</v>
      </c>
      <c r="C13" s="19">
        <v>700</v>
      </c>
      <c r="D13" s="19">
        <v>600</v>
      </c>
      <c r="E13" s="19">
        <v>500</v>
      </c>
      <c r="F13" s="20">
        <f t="shared" si="3"/>
        <v>600</v>
      </c>
      <c r="G13" s="20">
        <f t="shared" si="4"/>
        <v>100</v>
      </c>
      <c r="H13" s="21">
        <f t="shared" si="5"/>
        <v>0.16666666666666666</v>
      </c>
      <c r="I13" s="17" t="s">
        <v>13</v>
      </c>
      <c r="J13" s="18">
        <v>3</v>
      </c>
      <c r="K13" s="19">
        <v>500</v>
      </c>
      <c r="L13" s="22">
        <f t="shared" si="6"/>
        <v>1500</v>
      </c>
      <c r="M13" s="6"/>
    </row>
    <row r="14" spans="1:19" s="5" customFormat="1" ht="38.25" x14ac:dyDescent="0.2">
      <c r="A14" s="17">
        <v>9</v>
      </c>
      <c r="B14" s="18" t="s">
        <v>22</v>
      </c>
      <c r="C14" s="19">
        <v>700</v>
      </c>
      <c r="D14" s="19">
        <v>600</v>
      </c>
      <c r="E14" s="19">
        <v>500</v>
      </c>
      <c r="F14" s="20">
        <f t="shared" si="3"/>
        <v>600</v>
      </c>
      <c r="G14" s="20">
        <f t="shared" si="4"/>
        <v>100</v>
      </c>
      <c r="H14" s="21">
        <f t="shared" si="5"/>
        <v>0.16666666666666666</v>
      </c>
      <c r="I14" s="17" t="s">
        <v>13</v>
      </c>
      <c r="J14" s="18">
        <v>1</v>
      </c>
      <c r="K14" s="19">
        <v>500</v>
      </c>
      <c r="L14" s="22">
        <f t="shared" si="6"/>
        <v>500</v>
      </c>
      <c r="M14" s="6"/>
    </row>
    <row r="15" spans="1:19" s="5" customFormat="1" ht="38.25" x14ac:dyDescent="0.2">
      <c r="A15" s="17">
        <v>10</v>
      </c>
      <c r="B15" s="18" t="s">
        <v>23</v>
      </c>
      <c r="C15" s="19">
        <v>700</v>
      </c>
      <c r="D15" s="19">
        <v>600</v>
      </c>
      <c r="E15" s="19">
        <v>500</v>
      </c>
      <c r="F15" s="20">
        <f t="shared" si="3"/>
        <v>600</v>
      </c>
      <c r="G15" s="20">
        <f t="shared" si="4"/>
        <v>100</v>
      </c>
      <c r="H15" s="21">
        <f t="shared" si="5"/>
        <v>0.16666666666666666</v>
      </c>
      <c r="I15" s="17" t="s">
        <v>13</v>
      </c>
      <c r="J15" s="18">
        <v>1</v>
      </c>
      <c r="K15" s="19">
        <v>500</v>
      </c>
      <c r="L15" s="22">
        <f t="shared" si="6"/>
        <v>500</v>
      </c>
      <c r="M15" s="6"/>
    </row>
    <row r="16" spans="1:19" s="5" customFormat="1" ht="38.25" x14ac:dyDescent="0.2">
      <c r="A16" s="17">
        <v>11</v>
      </c>
      <c r="B16" s="18" t="s">
        <v>24</v>
      </c>
      <c r="C16" s="19">
        <v>700</v>
      </c>
      <c r="D16" s="19">
        <v>600</v>
      </c>
      <c r="E16" s="19">
        <v>500</v>
      </c>
      <c r="F16" s="20">
        <f t="shared" si="3"/>
        <v>600</v>
      </c>
      <c r="G16" s="20">
        <f t="shared" si="4"/>
        <v>100</v>
      </c>
      <c r="H16" s="21">
        <f t="shared" si="5"/>
        <v>0.16666666666666666</v>
      </c>
      <c r="I16" s="17" t="s">
        <v>13</v>
      </c>
      <c r="J16" s="18">
        <v>1</v>
      </c>
      <c r="K16" s="19">
        <v>500</v>
      </c>
      <c r="L16" s="22">
        <f t="shared" si="6"/>
        <v>500</v>
      </c>
      <c r="M16" s="6"/>
    </row>
    <row r="17" spans="1:13" s="5" customFormat="1" ht="38.25" x14ac:dyDescent="0.2">
      <c r="A17" s="17">
        <v>12</v>
      </c>
      <c r="B17" s="18" t="s">
        <v>25</v>
      </c>
      <c r="C17" s="19">
        <v>700</v>
      </c>
      <c r="D17" s="19">
        <v>600</v>
      </c>
      <c r="E17" s="19">
        <v>500</v>
      </c>
      <c r="F17" s="20">
        <f t="shared" si="3"/>
        <v>600</v>
      </c>
      <c r="G17" s="20">
        <f t="shared" si="4"/>
        <v>100</v>
      </c>
      <c r="H17" s="21">
        <f t="shared" si="5"/>
        <v>0.16666666666666666</v>
      </c>
      <c r="I17" s="17" t="s">
        <v>13</v>
      </c>
      <c r="J17" s="18">
        <v>1</v>
      </c>
      <c r="K17" s="19">
        <v>500</v>
      </c>
      <c r="L17" s="22">
        <f t="shared" si="6"/>
        <v>500</v>
      </c>
      <c r="M17" s="6"/>
    </row>
    <row r="18" spans="1:13" s="5" customFormat="1" ht="38.25" x14ac:dyDescent="0.2">
      <c r="A18" s="17">
        <v>13</v>
      </c>
      <c r="B18" s="18" t="s">
        <v>26</v>
      </c>
      <c r="C18" s="19">
        <v>700</v>
      </c>
      <c r="D18" s="19">
        <v>600</v>
      </c>
      <c r="E18" s="19">
        <v>500</v>
      </c>
      <c r="F18" s="20">
        <f t="shared" si="3"/>
        <v>600</v>
      </c>
      <c r="G18" s="20">
        <f t="shared" si="4"/>
        <v>100</v>
      </c>
      <c r="H18" s="21">
        <f t="shared" si="5"/>
        <v>0.16666666666666666</v>
      </c>
      <c r="I18" s="17" t="s">
        <v>13</v>
      </c>
      <c r="J18" s="18">
        <v>1</v>
      </c>
      <c r="K18" s="19">
        <v>500</v>
      </c>
      <c r="L18" s="22">
        <f t="shared" si="6"/>
        <v>500</v>
      </c>
      <c r="M18" s="6"/>
    </row>
    <row r="19" spans="1:13" s="5" customFormat="1" ht="38.25" x14ac:dyDescent="0.2">
      <c r="A19" s="17">
        <v>14</v>
      </c>
      <c r="B19" s="18" t="s">
        <v>27</v>
      </c>
      <c r="C19" s="19">
        <v>3500</v>
      </c>
      <c r="D19" s="19">
        <v>3400</v>
      </c>
      <c r="E19" s="19">
        <v>3300</v>
      </c>
      <c r="F19" s="20">
        <f t="shared" si="3"/>
        <v>3400</v>
      </c>
      <c r="G19" s="20">
        <f t="shared" si="4"/>
        <v>100</v>
      </c>
      <c r="H19" s="21">
        <f t="shared" si="5"/>
        <v>2.9411764705882353E-2</v>
      </c>
      <c r="I19" s="17" t="s">
        <v>13</v>
      </c>
      <c r="J19" s="18">
        <v>4</v>
      </c>
      <c r="K19" s="19">
        <v>3300</v>
      </c>
      <c r="L19" s="22">
        <f t="shared" si="6"/>
        <v>13200</v>
      </c>
      <c r="M19" s="6"/>
    </row>
    <row r="20" spans="1:13" s="5" customFormat="1" ht="38.25" x14ac:dyDescent="0.2">
      <c r="A20" s="17">
        <v>15</v>
      </c>
      <c r="B20" s="18" t="s">
        <v>28</v>
      </c>
      <c r="C20" s="19">
        <v>3500</v>
      </c>
      <c r="D20" s="19">
        <v>3400</v>
      </c>
      <c r="E20" s="19">
        <v>3300</v>
      </c>
      <c r="F20" s="20">
        <f t="shared" si="3"/>
        <v>3400</v>
      </c>
      <c r="G20" s="20">
        <f t="shared" si="4"/>
        <v>100</v>
      </c>
      <c r="H20" s="21">
        <f t="shared" si="5"/>
        <v>2.9411764705882353E-2</v>
      </c>
      <c r="I20" s="17" t="s">
        <v>13</v>
      </c>
      <c r="J20" s="18">
        <v>1</v>
      </c>
      <c r="K20" s="19">
        <v>3300</v>
      </c>
      <c r="L20" s="22">
        <f t="shared" si="6"/>
        <v>3300</v>
      </c>
      <c r="M20" s="6"/>
    </row>
    <row r="21" spans="1:13" s="5" customFormat="1" ht="38.25" x14ac:dyDescent="0.2">
      <c r="A21" s="17">
        <v>16</v>
      </c>
      <c r="B21" s="18" t="s">
        <v>29</v>
      </c>
      <c r="C21" s="19">
        <v>3500</v>
      </c>
      <c r="D21" s="19">
        <v>3400</v>
      </c>
      <c r="E21" s="19">
        <v>3300</v>
      </c>
      <c r="F21" s="20">
        <f t="shared" si="3"/>
        <v>3400</v>
      </c>
      <c r="G21" s="20">
        <f t="shared" si="4"/>
        <v>100</v>
      </c>
      <c r="H21" s="21">
        <f t="shared" si="5"/>
        <v>2.9411764705882353E-2</v>
      </c>
      <c r="I21" s="17" t="s">
        <v>13</v>
      </c>
      <c r="J21" s="18">
        <v>1</v>
      </c>
      <c r="K21" s="19">
        <v>3300</v>
      </c>
      <c r="L21" s="22">
        <f t="shared" si="6"/>
        <v>3300</v>
      </c>
      <c r="M21" s="6"/>
    </row>
    <row r="22" spans="1:13" s="5" customFormat="1" ht="25.5" x14ac:dyDescent="0.2">
      <c r="A22" s="17">
        <v>17</v>
      </c>
      <c r="B22" s="18" t="s">
        <v>30</v>
      </c>
      <c r="C22" s="19">
        <v>3500</v>
      </c>
      <c r="D22" s="19">
        <v>3400</v>
      </c>
      <c r="E22" s="19">
        <v>3300</v>
      </c>
      <c r="F22" s="20">
        <f t="shared" si="3"/>
        <v>3400</v>
      </c>
      <c r="G22" s="20">
        <f t="shared" si="4"/>
        <v>100</v>
      </c>
      <c r="H22" s="21">
        <f t="shared" si="5"/>
        <v>2.9411764705882353E-2</v>
      </c>
      <c r="I22" s="17" t="s">
        <v>13</v>
      </c>
      <c r="J22" s="18">
        <v>3</v>
      </c>
      <c r="K22" s="19">
        <v>3300</v>
      </c>
      <c r="L22" s="22">
        <f t="shared" si="6"/>
        <v>9900</v>
      </c>
      <c r="M22" s="6"/>
    </row>
    <row r="23" spans="1:13" s="5" customFormat="1" ht="38.25" x14ac:dyDescent="0.2">
      <c r="A23" s="17">
        <v>18</v>
      </c>
      <c r="B23" s="18" t="s">
        <v>31</v>
      </c>
      <c r="C23" s="19">
        <v>3500</v>
      </c>
      <c r="D23" s="19">
        <v>3400</v>
      </c>
      <c r="E23" s="19">
        <v>3300</v>
      </c>
      <c r="F23" s="20">
        <f t="shared" si="3"/>
        <v>3400</v>
      </c>
      <c r="G23" s="20">
        <f t="shared" si="4"/>
        <v>100</v>
      </c>
      <c r="H23" s="21">
        <f t="shared" si="5"/>
        <v>2.9411764705882353E-2</v>
      </c>
      <c r="I23" s="17" t="s">
        <v>13</v>
      </c>
      <c r="J23" s="18">
        <v>3</v>
      </c>
      <c r="K23" s="19">
        <v>3300</v>
      </c>
      <c r="L23" s="22">
        <f t="shared" si="6"/>
        <v>9900</v>
      </c>
      <c r="M23" s="6"/>
    </row>
    <row r="24" spans="1:13" s="5" customFormat="1" ht="38.25" x14ac:dyDescent="0.2">
      <c r="A24" s="17">
        <v>19</v>
      </c>
      <c r="B24" s="18" t="s">
        <v>32</v>
      </c>
      <c r="C24" s="19">
        <v>3500</v>
      </c>
      <c r="D24" s="19">
        <v>3400</v>
      </c>
      <c r="E24" s="19">
        <v>3300</v>
      </c>
      <c r="F24" s="20">
        <f t="shared" si="3"/>
        <v>3400</v>
      </c>
      <c r="G24" s="20">
        <f t="shared" si="4"/>
        <v>100</v>
      </c>
      <c r="H24" s="21">
        <f t="shared" si="5"/>
        <v>2.9411764705882353E-2</v>
      </c>
      <c r="I24" s="17" t="s">
        <v>13</v>
      </c>
      <c r="J24" s="18">
        <v>1</v>
      </c>
      <c r="K24" s="19">
        <v>3300</v>
      </c>
      <c r="L24" s="22">
        <f t="shared" si="6"/>
        <v>3300</v>
      </c>
      <c r="M24" s="6"/>
    </row>
    <row r="25" spans="1:13" s="5" customFormat="1" ht="38.25" x14ac:dyDescent="0.2">
      <c r="A25" s="17">
        <v>20</v>
      </c>
      <c r="B25" s="18" t="s">
        <v>33</v>
      </c>
      <c r="C25" s="19">
        <v>3500</v>
      </c>
      <c r="D25" s="19">
        <v>3400</v>
      </c>
      <c r="E25" s="19">
        <v>3300</v>
      </c>
      <c r="F25" s="20">
        <f t="shared" si="3"/>
        <v>3400</v>
      </c>
      <c r="G25" s="20">
        <f t="shared" si="4"/>
        <v>100</v>
      </c>
      <c r="H25" s="21">
        <f t="shared" si="5"/>
        <v>2.9411764705882353E-2</v>
      </c>
      <c r="I25" s="17" t="s">
        <v>13</v>
      </c>
      <c r="J25" s="18">
        <v>1</v>
      </c>
      <c r="K25" s="19">
        <v>3300</v>
      </c>
      <c r="L25" s="22">
        <f t="shared" si="6"/>
        <v>3300</v>
      </c>
      <c r="M25" s="6"/>
    </row>
    <row r="26" spans="1:13" s="5" customFormat="1" ht="25.5" x14ac:dyDescent="0.2">
      <c r="A26" s="17">
        <v>21</v>
      </c>
      <c r="B26" s="18" t="s">
        <v>34</v>
      </c>
      <c r="C26" s="19">
        <v>3500</v>
      </c>
      <c r="D26" s="19">
        <v>3400</v>
      </c>
      <c r="E26" s="19">
        <v>3300</v>
      </c>
      <c r="F26" s="20">
        <f t="shared" si="3"/>
        <v>3400</v>
      </c>
      <c r="G26" s="20">
        <f t="shared" si="4"/>
        <v>100</v>
      </c>
      <c r="H26" s="21">
        <f t="shared" si="5"/>
        <v>2.9411764705882353E-2</v>
      </c>
      <c r="I26" s="17" t="s">
        <v>13</v>
      </c>
      <c r="J26" s="18">
        <v>3</v>
      </c>
      <c r="K26" s="19">
        <v>3300</v>
      </c>
      <c r="L26" s="22">
        <f t="shared" si="6"/>
        <v>9900</v>
      </c>
      <c r="M26" s="6"/>
    </row>
    <row r="27" spans="1:13" s="5" customFormat="1" ht="38.25" x14ac:dyDescent="0.2">
      <c r="A27" s="17">
        <v>22</v>
      </c>
      <c r="B27" s="18" t="s">
        <v>35</v>
      </c>
      <c r="C27" s="19">
        <v>3500</v>
      </c>
      <c r="D27" s="19">
        <v>3400</v>
      </c>
      <c r="E27" s="19">
        <v>3300</v>
      </c>
      <c r="F27" s="20">
        <f t="shared" si="3"/>
        <v>3400</v>
      </c>
      <c r="G27" s="20">
        <f t="shared" si="4"/>
        <v>100</v>
      </c>
      <c r="H27" s="21">
        <f t="shared" si="5"/>
        <v>2.9411764705882353E-2</v>
      </c>
      <c r="I27" s="17" t="s">
        <v>13</v>
      </c>
      <c r="J27" s="18">
        <v>3</v>
      </c>
      <c r="K27" s="19">
        <v>3300</v>
      </c>
      <c r="L27" s="22">
        <f t="shared" si="6"/>
        <v>9900</v>
      </c>
      <c r="M27" s="6"/>
    </row>
    <row r="28" spans="1:13" s="5" customFormat="1" ht="38.25" x14ac:dyDescent="0.2">
      <c r="A28" s="17">
        <v>23</v>
      </c>
      <c r="B28" s="18" t="s">
        <v>36</v>
      </c>
      <c r="C28" s="19">
        <v>3500</v>
      </c>
      <c r="D28" s="19">
        <v>3400</v>
      </c>
      <c r="E28" s="19">
        <v>3300</v>
      </c>
      <c r="F28" s="20">
        <f t="shared" si="3"/>
        <v>3400</v>
      </c>
      <c r="G28" s="20">
        <f t="shared" si="4"/>
        <v>100</v>
      </c>
      <c r="H28" s="21">
        <f t="shared" si="5"/>
        <v>2.9411764705882353E-2</v>
      </c>
      <c r="I28" s="17" t="s">
        <v>13</v>
      </c>
      <c r="J28" s="18">
        <v>1</v>
      </c>
      <c r="K28" s="19">
        <v>3300</v>
      </c>
      <c r="L28" s="22">
        <f t="shared" si="6"/>
        <v>3300</v>
      </c>
      <c r="M28" s="6"/>
    </row>
    <row r="29" spans="1:13" s="5" customFormat="1" ht="38.25" x14ac:dyDescent="0.2">
      <c r="A29" s="17">
        <v>24</v>
      </c>
      <c r="B29" s="18" t="s">
        <v>37</v>
      </c>
      <c r="C29" s="19">
        <v>3500</v>
      </c>
      <c r="D29" s="19">
        <v>3400</v>
      </c>
      <c r="E29" s="19">
        <v>3300</v>
      </c>
      <c r="F29" s="20">
        <f t="shared" si="3"/>
        <v>3400</v>
      </c>
      <c r="G29" s="20">
        <f t="shared" si="4"/>
        <v>100</v>
      </c>
      <c r="H29" s="21">
        <f t="shared" si="5"/>
        <v>2.9411764705882353E-2</v>
      </c>
      <c r="I29" s="17" t="s">
        <v>13</v>
      </c>
      <c r="J29" s="18">
        <v>1</v>
      </c>
      <c r="K29" s="19">
        <v>3300</v>
      </c>
      <c r="L29" s="22">
        <f t="shared" si="6"/>
        <v>3300</v>
      </c>
      <c r="M29" s="6"/>
    </row>
    <row r="30" spans="1:13" s="5" customFormat="1" ht="25.5" x14ac:dyDescent="0.2">
      <c r="A30" s="17">
        <v>25</v>
      </c>
      <c r="B30" s="18" t="s">
        <v>38</v>
      </c>
      <c r="C30" s="19">
        <v>3500</v>
      </c>
      <c r="D30" s="19">
        <v>3400</v>
      </c>
      <c r="E30" s="19">
        <v>3300</v>
      </c>
      <c r="F30" s="20">
        <f t="shared" si="3"/>
        <v>3400</v>
      </c>
      <c r="G30" s="20">
        <f t="shared" si="4"/>
        <v>100</v>
      </c>
      <c r="H30" s="21">
        <f t="shared" si="5"/>
        <v>2.9411764705882353E-2</v>
      </c>
      <c r="I30" s="17" t="s">
        <v>13</v>
      </c>
      <c r="J30" s="18">
        <v>1</v>
      </c>
      <c r="K30" s="19">
        <v>3300</v>
      </c>
      <c r="L30" s="22">
        <f t="shared" si="6"/>
        <v>3300</v>
      </c>
      <c r="M30" s="6"/>
    </row>
    <row r="31" spans="1:13" s="5" customFormat="1" ht="38.25" x14ac:dyDescent="0.2">
      <c r="A31" s="17">
        <v>26</v>
      </c>
      <c r="B31" s="18" t="s">
        <v>39</v>
      </c>
      <c r="C31" s="19">
        <v>3500</v>
      </c>
      <c r="D31" s="19">
        <v>3400</v>
      </c>
      <c r="E31" s="19">
        <v>3300</v>
      </c>
      <c r="F31" s="20">
        <f t="shared" si="3"/>
        <v>3400</v>
      </c>
      <c r="G31" s="20">
        <f t="shared" si="4"/>
        <v>100</v>
      </c>
      <c r="H31" s="21">
        <f t="shared" si="5"/>
        <v>2.9411764705882353E-2</v>
      </c>
      <c r="I31" s="17" t="s">
        <v>13</v>
      </c>
      <c r="J31" s="18">
        <v>1</v>
      </c>
      <c r="K31" s="19">
        <v>3300</v>
      </c>
      <c r="L31" s="22">
        <f t="shared" si="6"/>
        <v>3300</v>
      </c>
      <c r="M31" s="6"/>
    </row>
    <row r="32" spans="1:13" s="5" customFormat="1" ht="25.5" x14ac:dyDescent="0.2">
      <c r="A32" s="17">
        <v>27</v>
      </c>
      <c r="B32" s="18" t="s">
        <v>40</v>
      </c>
      <c r="C32" s="19">
        <v>3500</v>
      </c>
      <c r="D32" s="19">
        <v>3400</v>
      </c>
      <c r="E32" s="19">
        <v>3300</v>
      </c>
      <c r="F32" s="20">
        <f t="shared" si="3"/>
        <v>3400</v>
      </c>
      <c r="G32" s="20">
        <f t="shared" si="4"/>
        <v>100</v>
      </c>
      <c r="H32" s="21">
        <f t="shared" si="5"/>
        <v>2.9411764705882353E-2</v>
      </c>
      <c r="I32" s="17" t="s">
        <v>13</v>
      </c>
      <c r="J32" s="18">
        <v>1</v>
      </c>
      <c r="K32" s="19">
        <v>3300</v>
      </c>
      <c r="L32" s="22">
        <f t="shared" si="6"/>
        <v>3300</v>
      </c>
      <c r="M32" s="6"/>
    </row>
    <row r="33" spans="1:13" s="5" customFormat="1" ht="25.5" x14ac:dyDescent="0.2">
      <c r="A33" s="17">
        <v>28</v>
      </c>
      <c r="B33" s="18" t="s">
        <v>41</v>
      </c>
      <c r="C33" s="19">
        <v>3500</v>
      </c>
      <c r="D33" s="19">
        <v>3400</v>
      </c>
      <c r="E33" s="19">
        <v>3300</v>
      </c>
      <c r="F33" s="20">
        <f t="shared" si="3"/>
        <v>3400</v>
      </c>
      <c r="G33" s="20">
        <f t="shared" si="4"/>
        <v>100</v>
      </c>
      <c r="H33" s="21">
        <f t="shared" si="5"/>
        <v>2.9411764705882353E-2</v>
      </c>
      <c r="I33" s="17" t="s">
        <v>13</v>
      </c>
      <c r="J33" s="18">
        <v>3</v>
      </c>
      <c r="K33" s="19">
        <v>3300</v>
      </c>
      <c r="L33" s="22">
        <f t="shared" si="6"/>
        <v>9900</v>
      </c>
      <c r="M33" s="6"/>
    </row>
    <row r="34" spans="1:13" s="5" customFormat="1" ht="25.5" x14ac:dyDescent="0.2">
      <c r="A34" s="17">
        <v>29</v>
      </c>
      <c r="B34" s="18" t="s">
        <v>42</v>
      </c>
      <c r="C34" s="19">
        <v>3500</v>
      </c>
      <c r="D34" s="19">
        <v>3400</v>
      </c>
      <c r="E34" s="19">
        <v>3300</v>
      </c>
      <c r="F34" s="20">
        <f t="shared" si="3"/>
        <v>3400</v>
      </c>
      <c r="G34" s="20">
        <f t="shared" si="4"/>
        <v>100</v>
      </c>
      <c r="H34" s="21">
        <f t="shared" si="5"/>
        <v>2.9411764705882353E-2</v>
      </c>
      <c r="I34" s="17" t="s">
        <v>13</v>
      </c>
      <c r="J34" s="18">
        <v>1</v>
      </c>
      <c r="K34" s="19">
        <v>3300</v>
      </c>
      <c r="L34" s="22">
        <f t="shared" si="6"/>
        <v>3300</v>
      </c>
      <c r="M34" s="6"/>
    </row>
    <row r="35" spans="1:13" s="5" customFormat="1" ht="25.5" x14ac:dyDescent="0.2">
      <c r="A35" s="17">
        <v>30</v>
      </c>
      <c r="B35" s="18" t="s">
        <v>43</v>
      </c>
      <c r="C35" s="19">
        <v>3500</v>
      </c>
      <c r="D35" s="19">
        <v>3400</v>
      </c>
      <c r="E35" s="19">
        <v>3300</v>
      </c>
      <c r="F35" s="20">
        <f t="shared" si="3"/>
        <v>3400</v>
      </c>
      <c r="G35" s="20">
        <f t="shared" si="4"/>
        <v>100</v>
      </c>
      <c r="H35" s="21">
        <f t="shared" si="5"/>
        <v>2.9411764705882353E-2</v>
      </c>
      <c r="I35" s="17" t="s">
        <v>13</v>
      </c>
      <c r="J35" s="18">
        <v>1</v>
      </c>
      <c r="K35" s="19">
        <v>3300</v>
      </c>
      <c r="L35" s="22">
        <f t="shared" si="6"/>
        <v>3300</v>
      </c>
      <c r="M35" s="6"/>
    </row>
    <row r="36" spans="1:13" s="5" customFormat="1" ht="25.5" x14ac:dyDescent="0.2">
      <c r="A36" s="17">
        <v>31</v>
      </c>
      <c r="B36" s="18" t="s">
        <v>44</v>
      </c>
      <c r="C36" s="19">
        <v>3500</v>
      </c>
      <c r="D36" s="19">
        <v>3400</v>
      </c>
      <c r="E36" s="19">
        <v>3300</v>
      </c>
      <c r="F36" s="20">
        <f t="shared" si="3"/>
        <v>3400</v>
      </c>
      <c r="G36" s="20">
        <f t="shared" si="4"/>
        <v>100</v>
      </c>
      <c r="H36" s="21">
        <f t="shared" si="5"/>
        <v>2.9411764705882353E-2</v>
      </c>
      <c r="I36" s="17" t="s">
        <v>13</v>
      </c>
      <c r="J36" s="18">
        <v>3</v>
      </c>
      <c r="K36" s="19">
        <v>3300</v>
      </c>
      <c r="L36" s="22">
        <f t="shared" si="6"/>
        <v>9900</v>
      </c>
      <c r="M36" s="6"/>
    </row>
    <row r="37" spans="1:13" s="5" customFormat="1" ht="25.5" x14ac:dyDescent="0.2">
      <c r="A37" s="17">
        <v>32</v>
      </c>
      <c r="B37" s="18" t="s">
        <v>45</v>
      </c>
      <c r="C37" s="19">
        <v>3500</v>
      </c>
      <c r="D37" s="19">
        <v>3400</v>
      </c>
      <c r="E37" s="19">
        <v>3300</v>
      </c>
      <c r="F37" s="20">
        <f t="shared" si="3"/>
        <v>3400</v>
      </c>
      <c r="G37" s="20">
        <f t="shared" si="4"/>
        <v>100</v>
      </c>
      <c r="H37" s="21">
        <f t="shared" si="5"/>
        <v>2.9411764705882353E-2</v>
      </c>
      <c r="I37" s="17" t="s">
        <v>13</v>
      </c>
      <c r="J37" s="18">
        <v>3</v>
      </c>
      <c r="K37" s="19">
        <v>3300</v>
      </c>
      <c r="L37" s="22">
        <f t="shared" si="6"/>
        <v>9900</v>
      </c>
      <c r="M37" s="6"/>
    </row>
    <row r="38" spans="1:13" s="5" customFormat="1" ht="25.5" x14ac:dyDescent="0.2">
      <c r="A38" s="17">
        <v>33</v>
      </c>
      <c r="B38" s="18" t="s">
        <v>46</v>
      </c>
      <c r="C38" s="19">
        <v>3500</v>
      </c>
      <c r="D38" s="19">
        <v>3400</v>
      </c>
      <c r="E38" s="19">
        <v>3300</v>
      </c>
      <c r="F38" s="20">
        <f t="shared" si="3"/>
        <v>3400</v>
      </c>
      <c r="G38" s="20">
        <f t="shared" si="4"/>
        <v>100</v>
      </c>
      <c r="H38" s="21">
        <f t="shared" si="5"/>
        <v>2.9411764705882353E-2</v>
      </c>
      <c r="I38" s="17" t="s">
        <v>13</v>
      </c>
      <c r="J38" s="18">
        <v>3</v>
      </c>
      <c r="K38" s="19">
        <v>3300</v>
      </c>
      <c r="L38" s="22">
        <f t="shared" si="6"/>
        <v>9900</v>
      </c>
      <c r="M38" s="6"/>
    </row>
    <row r="39" spans="1:13" s="5" customFormat="1" ht="25.5" x14ac:dyDescent="0.2">
      <c r="A39" s="17">
        <v>34</v>
      </c>
      <c r="B39" s="18" t="s">
        <v>47</v>
      </c>
      <c r="C39" s="19">
        <v>3500</v>
      </c>
      <c r="D39" s="19">
        <v>3400</v>
      </c>
      <c r="E39" s="19">
        <v>3300</v>
      </c>
      <c r="F39" s="20">
        <f t="shared" si="3"/>
        <v>3400</v>
      </c>
      <c r="G39" s="20">
        <f t="shared" si="4"/>
        <v>100</v>
      </c>
      <c r="H39" s="21">
        <f t="shared" si="5"/>
        <v>2.9411764705882353E-2</v>
      </c>
      <c r="I39" s="17" t="s">
        <v>13</v>
      </c>
      <c r="J39" s="18">
        <v>3</v>
      </c>
      <c r="K39" s="19">
        <v>3300</v>
      </c>
      <c r="L39" s="22">
        <f t="shared" si="6"/>
        <v>9900</v>
      </c>
      <c r="M39" s="6"/>
    </row>
    <row r="40" spans="1:13" s="5" customFormat="1" ht="25.5" x14ac:dyDescent="0.2">
      <c r="A40" s="17">
        <v>35</v>
      </c>
      <c r="B40" s="18" t="s">
        <v>48</v>
      </c>
      <c r="C40" s="19">
        <v>3500</v>
      </c>
      <c r="D40" s="19">
        <v>3400</v>
      </c>
      <c r="E40" s="19">
        <v>3300</v>
      </c>
      <c r="F40" s="20">
        <f t="shared" si="3"/>
        <v>3400</v>
      </c>
      <c r="G40" s="20">
        <f t="shared" si="4"/>
        <v>100</v>
      </c>
      <c r="H40" s="21">
        <f t="shared" si="5"/>
        <v>2.9411764705882353E-2</v>
      </c>
      <c r="I40" s="17" t="s">
        <v>13</v>
      </c>
      <c r="J40" s="18">
        <v>1</v>
      </c>
      <c r="K40" s="19">
        <v>3300</v>
      </c>
      <c r="L40" s="22">
        <f t="shared" si="6"/>
        <v>3300</v>
      </c>
      <c r="M40" s="6"/>
    </row>
    <row r="41" spans="1:13" s="5" customFormat="1" ht="25.5" x14ac:dyDescent="0.2">
      <c r="A41" s="17">
        <v>36</v>
      </c>
      <c r="B41" s="18" t="s">
        <v>49</v>
      </c>
      <c r="C41" s="19">
        <v>3500</v>
      </c>
      <c r="D41" s="19">
        <v>3400</v>
      </c>
      <c r="E41" s="19">
        <v>3300</v>
      </c>
      <c r="F41" s="20">
        <f t="shared" si="3"/>
        <v>3400</v>
      </c>
      <c r="G41" s="20">
        <f t="shared" si="4"/>
        <v>100</v>
      </c>
      <c r="H41" s="21">
        <f t="shared" si="5"/>
        <v>2.9411764705882353E-2</v>
      </c>
      <c r="I41" s="17" t="s">
        <v>13</v>
      </c>
      <c r="J41" s="18">
        <v>3</v>
      </c>
      <c r="K41" s="19">
        <v>3300</v>
      </c>
      <c r="L41" s="22">
        <f t="shared" si="6"/>
        <v>9900</v>
      </c>
      <c r="M41" s="6"/>
    </row>
    <row r="42" spans="1:13" s="5" customFormat="1" ht="25.5" x14ac:dyDescent="0.2">
      <c r="A42" s="17">
        <v>37</v>
      </c>
      <c r="B42" s="18" t="s">
        <v>50</v>
      </c>
      <c r="C42" s="19">
        <v>-3500</v>
      </c>
      <c r="D42" s="19">
        <v>3400</v>
      </c>
      <c r="E42" s="19">
        <v>3300</v>
      </c>
      <c r="F42" s="20">
        <f t="shared" si="3"/>
        <v>1066.6666666666667</v>
      </c>
      <c r="G42" s="20">
        <f t="shared" si="4"/>
        <v>3955.1653989856522</v>
      </c>
      <c r="H42" s="21">
        <f t="shared" si="5"/>
        <v>2.4719783743660328</v>
      </c>
      <c r="I42" s="17" t="s">
        <v>13</v>
      </c>
      <c r="J42" s="18">
        <v>3</v>
      </c>
      <c r="K42" s="19">
        <v>3300</v>
      </c>
      <c r="L42" s="22">
        <f t="shared" si="6"/>
        <v>9900</v>
      </c>
      <c r="M42" s="6"/>
    </row>
    <row r="43" spans="1:13" s="5" customFormat="1" ht="25.5" x14ac:dyDescent="0.2">
      <c r="A43" s="17">
        <v>38</v>
      </c>
      <c r="B43" s="18" t="s">
        <v>51</v>
      </c>
      <c r="C43" s="19">
        <v>3500</v>
      </c>
      <c r="D43" s="19">
        <v>3400</v>
      </c>
      <c r="E43" s="19">
        <v>3300</v>
      </c>
      <c r="F43" s="20">
        <f t="shared" si="3"/>
        <v>3400</v>
      </c>
      <c r="G43" s="20">
        <f t="shared" si="4"/>
        <v>100</v>
      </c>
      <c r="H43" s="21">
        <f t="shared" si="5"/>
        <v>2.9411764705882353E-2</v>
      </c>
      <c r="I43" s="17" t="s">
        <v>13</v>
      </c>
      <c r="J43" s="18">
        <v>3</v>
      </c>
      <c r="K43" s="19">
        <v>3300</v>
      </c>
      <c r="L43" s="22">
        <f t="shared" si="6"/>
        <v>9900</v>
      </c>
      <c r="M43" s="6"/>
    </row>
    <row r="44" spans="1:13" s="5" customFormat="1" ht="25.5" x14ac:dyDescent="0.2">
      <c r="A44" s="17">
        <v>39</v>
      </c>
      <c r="B44" s="18" t="s">
        <v>52</v>
      </c>
      <c r="C44" s="19">
        <v>3500</v>
      </c>
      <c r="D44" s="19">
        <v>3400</v>
      </c>
      <c r="E44" s="19">
        <v>3300</v>
      </c>
      <c r="F44" s="20">
        <f t="shared" si="3"/>
        <v>3400</v>
      </c>
      <c r="G44" s="20">
        <f t="shared" si="4"/>
        <v>100</v>
      </c>
      <c r="H44" s="21">
        <f t="shared" si="5"/>
        <v>2.9411764705882353E-2</v>
      </c>
      <c r="I44" s="17" t="s">
        <v>13</v>
      </c>
      <c r="J44" s="18">
        <v>1</v>
      </c>
      <c r="K44" s="19">
        <v>3300</v>
      </c>
      <c r="L44" s="22">
        <f t="shared" si="6"/>
        <v>3300</v>
      </c>
      <c r="M44" s="6"/>
    </row>
    <row r="45" spans="1:13" s="5" customFormat="1" ht="25.5" x14ac:dyDescent="0.2">
      <c r="A45" s="17">
        <v>40</v>
      </c>
      <c r="B45" s="18" t="s">
        <v>53</v>
      </c>
      <c r="C45" s="19">
        <v>3500</v>
      </c>
      <c r="D45" s="19">
        <v>3400</v>
      </c>
      <c r="E45" s="19">
        <v>3300</v>
      </c>
      <c r="F45" s="20">
        <f t="shared" si="3"/>
        <v>3400</v>
      </c>
      <c r="G45" s="20">
        <f t="shared" si="4"/>
        <v>100</v>
      </c>
      <c r="H45" s="21">
        <f t="shared" si="5"/>
        <v>2.9411764705882353E-2</v>
      </c>
      <c r="I45" s="17" t="s">
        <v>13</v>
      </c>
      <c r="J45" s="18">
        <v>1</v>
      </c>
      <c r="K45" s="19">
        <v>3300</v>
      </c>
      <c r="L45" s="22">
        <f t="shared" si="6"/>
        <v>3300</v>
      </c>
      <c r="M45" s="6"/>
    </row>
    <row r="46" spans="1:13" s="5" customFormat="1" ht="25.5" x14ac:dyDescent="0.2">
      <c r="A46" s="17">
        <v>41</v>
      </c>
      <c r="B46" s="18" t="s">
        <v>54</v>
      </c>
      <c r="C46" s="19">
        <v>3500</v>
      </c>
      <c r="D46" s="19">
        <v>3400</v>
      </c>
      <c r="E46" s="19">
        <v>3300</v>
      </c>
      <c r="F46" s="20">
        <f t="shared" si="3"/>
        <v>3400</v>
      </c>
      <c r="G46" s="20">
        <f t="shared" si="4"/>
        <v>100</v>
      </c>
      <c r="H46" s="21">
        <f t="shared" si="5"/>
        <v>2.9411764705882353E-2</v>
      </c>
      <c r="I46" s="17" t="s">
        <v>13</v>
      </c>
      <c r="J46" s="18">
        <v>2</v>
      </c>
      <c r="K46" s="19">
        <v>3300</v>
      </c>
      <c r="L46" s="22">
        <f t="shared" si="6"/>
        <v>6600</v>
      </c>
      <c r="M46" s="6"/>
    </row>
    <row r="47" spans="1:13" s="5" customFormat="1" ht="25.5" x14ac:dyDescent="0.2">
      <c r="A47" s="17">
        <v>42</v>
      </c>
      <c r="B47" s="18" t="s">
        <v>55</v>
      </c>
      <c r="C47" s="19">
        <v>3500</v>
      </c>
      <c r="D47" s="19">
        <v>3400</v>
      </c>
      <c r="E47" s="19">
        <v>3300</v>
      </c>
      <c r="F47" s="20">
        <f t="shared" si="3"/>
        <v>3400</v>
      </c>
      <c r="G47" s="20">
        <f t="shared" si="4"/>
        <v>100</v>
      </c>
      <c r="H47" s="21">
        <f t="shared" si="5"/>
        <v>2.9411764705882353E-2</v>
      </c>
      <c r="I47" s="17" t="s">
        <v>13</v>
      </c>
      <c r="J47" s="18">
        <v>2</v>
      </c>
      <c r="K47" s="19">
        <v>3300</v>
      </c>
      <c r="L47" s="22">
        <f t="shared" si="6"/>
        <v>6600</v>
      </c>
      <c r="M47" s="6"/>
    </row>
    <row r="48" spans="1:13" s="5" customFormat="1" ht="25.5" x14ac:dyDescent="0.2">
      <c r="A48" s="17">
        <v>43</v>
      </c>
      <c r="B48" s="18" t="s">
        <v>56</v>
      </c>
      <c r="C48" s="19">
        <v>3500</v>
      </c>
      <c r="D48" s="19">
        <v>3400</v>
      </c>
      <c r="E48" s="19">
        <v>3300</v>
      </c>
      <c r="F48" s="20">
        <f t="shared" si="3"/>
        <v>3400</v>
      </c>
      <c r="G48" s="20">
        <f t="shared" si="4"/>
        <v>100</v>
      </c>
      <c r="H48" s="21">
        <f t="shared" si="5"/>
        <v>2.9411764705882353E-2</v>
      </c>
      <c r="I48" s="17" t="s">
        <v>13</v>
      </c>
      <c r="J48" s="18">
        <v>1</v>
      </c>
      <c r="K48" s="19">
        <v>3300</v>
      </c>
      <c r="L48" s="22">
        <f t="shared" si="6"/>
        <v>3300</v>
      </c>
      <c r="M48" s="6"/>
    </row>
    <row r="49" spans="1:13" s="5" customFormat="1" ht="25.5" x14ac:dyDescent="0.2">
      <c r="A49" s="17">
        <v>44</v>
      </c>
      <c r="B49" s="18" t="s">
        <v>57</v>
      </c>
      <c r="C49" s="19">
        <v>3500</v>
      </c>
      <c r="D49" s="19">
        <v>3400</v>
      </c>
      <c r="E49" s="19">
        <v>3300</v>
      </c>
      <c r="F49" s="20">
        <f t="shared" si="3"/>
        <v>3400</v>
      </c>
      <c r="G49" s="20">
        <f t="shared" si="4"/>
        <v>100</v>
      </c>
      <c r="H49" s="21">
        <f t="shared" si="5"/>
        <v>2.9411764705882353E-2</v>
      </c>
      <c r="I49" s="17" t="s">
        <v>13</v>
      </c>
      <c r="J49" s="18">
        <v>1</v>
      </c>
      <c r="K49" s="19">
        <v>3300</v>
      </c>
      <c r="L49" s="22">
        <f t="shared" si="6"/>
        <v>3300</v>
      </c>
      <c r="M49" s="6"/>
    </row>
    <row r="50" spans="1:13" s="5" customFormat="1" ht="25.5" x14ac:dyDescent="0.2">
      <c r="A50" s="17">
        <v>45</v>
      </c>
      <c r="B50" s="18" t="s">
        <v>58</v>
      </c>
      <c r="C50" s="19">
        <v>3500</v>
      </c>
      <c r="D50" s="19">
        <v>3400</v>
      </c>
      <c r="E50" s="19">
        <v>3300</v>
      </c>
      <c r="F50" s="20">
        <f t="shared" si="3"/>
        <v>3400</v>
      </c>
      <c r="G50" s="20">
        <f t="shared" si="4"/>
        <v>100</v>
      </c>
      <c r="H50" s="21">
        <f t="shared" si="5"/>
        <v>2.9411764705882353E-2</v>
      </c>
      <c r="I50" s="17" t="s">
        <v>13</v>
      </c>
      <c r="J50" s="18">
        <v>1</v>
      </c>
      <c r="K50" s="19">
        <v>3300</v>
      </c>
      <c r="L50" s="22">
        <f t="shared" si="6"/>
        <v>3300</v>
      </c>
      <c r="M50" s="6"/>
    </row>
    <row r="51" spans="1:13" s="5" customFormat="1" ht="25.5" x14ac:dyDescent="0.2">
      <c r="A51" s="17">
        <v>46</v>
      </c>
      <c r="B51" s="18" t="s">
        <v>59</v>
      </c>
      <c r="C51" s="19">
        <v>3500</v>
      </c>
      <c r="D51" s="19">
        <v>3400</v>
      </c>
      <c r="E51" s="19">
        <v>3300</v>
      </c>
      <c r="F51" s="20">
        <f t="shared" si="3"/>
        <v>3400</v>
      </c>
      <c r="G51" s="20">
        <f t="shared" si="4"/>
        <v>100</v>
      </c>
      <c r="H51" s="21">
        <f t="shared" si="5"/>
        <v>2.9411764705882353E-2</v>
      </c>
      <c r="I51" s="17" t="s">
        <v>13</v>
      </c>
      <c r="J51" s="18">
        <v>2</v>
      </c>
      <c r="K51" s="19">
        <v>3300</v>
      </c>
      <c r="L51" s="22">
        <f t="shared" si="6"/>
        <v>6600</v>
      </c>
      <c r="M51" s="6"/>
    </row>
    <row r="52" spans="1:13" s="5" customFormat="1" ht="25.5" x14ac:dyDescent="0.2">
      <c r="A52" s="17">
        <v>47</v>
      </c>
      <c r="B52" s="18" t="s">
        <v>60</v>
      </c>
      <c r="C52" s="19">
        <v>3500</v>
      </c>
      <c r="D52" s="19">
        <v>3400</v>
      </c>
      <c r="E52" s="19">
        <v>3300</v>
      </c>
      <c r="F52" s="20">
        <f t="shared" si="3"/>
        <v>3400</v>
      </c>
      <c r="G52" s="20">
        <f t="shared" si="4"/>
        <v>100</v>
      </c>
      <c r="H52" s="21">
        <f t="shared" si="5"/>
        <v>2.9411764705882353E-2</v>
      </c>
      <c r="I52" s="17" t="s">
        <v>13</v>
      </c>
      <c r="J52" s="18">
        <v>2</v>
      </c>
      <c r="K52" s="19">
        <v>3300</v>
      </c>
      <c r="L52" s="22">
        <f t="shared" si="6"/>
        <v>6600</v>
      </c>
      <c r="M52" s="6"/>
    </row>
    <row r="53" spans="1:13" s="5" customFormat="1" ht="25.5" x14ac:dyDescent="0.2">
      <c r="A53" s="17">
        <v>48</v>
      </c>
      <c r="B53" s="18" t="s">
        <v>65</v>
      </c>
      <c r="C53" s="19">
        <v>1000</v>
      </c>
      <c r="D53" s="19">
        <v>900</v>
      </c>
      <c r="E53" s="19">
        <v>800</v>
      </c>
      <c r="F53" s="20">
        <f t="shared" si="3"/>
        <v>900</v>
      </c>
      <c r="G53" s="20">
        <f t="shared" si="4"/>
        <v>100</v>
      </c>
      <c r="H53" s="21">
        <f t="shared" si="5"/>
        <v>0.1111111111111111</v>
      </c>
      <c r="I53" s="17" t="s">
        <v>13</v>
      </c>
      <c r="J53" s="18">
        <v>3</v>
      </c>
      <c r="K53" s="19">
        <v>800</v>
      </c>
      <c r="L53" s="22">
        <f t="shared" si="6"/>
        <v>2400</v>
      </c>
      <c r="M53" s="6"/>
    </row>
    <row r="54" spans="1:13" s="5" customFormat="1" ht="39" thickBot="1" x14ac:dyDescent="0.25">
      <c r="A54" s="23">
        <v>49</v>
      </c>
      <c r="B54" s="24" t="s">
        <v>61</v>
      </c>
      <c r="C54" s="25">
        <v>1000</v>
      </c>
      <c r="D54" s="25">
        <v>900</v>
      </c>
      <c r="E54" s="25">
        <v>800</v>
      </c>
      <c r="F54" s="26">
        <f t="shared" si="3"/>
        <v>900</v>
      </c>
      <c r="G54" s="26">
        <f t="shared" si="4"/>
        <v>100</v>
      </c>
      <c r="H54" s="27">
        <f t="shared" si="5"/>
        <v>0.1111111111111111</v>
      </c>
      <c r="I54" s="23" t="s">
        <v>13</v>
      </c>
      <c r="J54" s="24">
        <v>4</v>
      </c>
      <c r="K54" s="25">
        <v>800</v>
      </c>
      <c r="L54" s="28">
        <f t="shared" si="6"/>
        <v>3200</v>
      </c>
      <c r="M54" s="6"/>
    </row>
    <row r="55" spans="1:13" ht="15" thickBo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1"/>
      <c r="K55" s="32" t="s">
        <v>2</v>
      </c>
      <c r="L55" s="33">
        <f>SUM(L6:L54)</f>
        <v>230600</v>
      </c>
      <c r="M55" s="6"/>
    </row>
    <row r="56" spans="1:13" x14ac:dyDescent="0.2">
      <c r="A56" s="6"/>
      <c r="B56" s="6"/>
      <c r="C56" s="6"/>
      <c r="D56" s="6"/>
      <c r="E56" s="6"/>
      <c r="F56" s="6"/>
      <c r="G56" s="6"/>
      <c r="H56" s="34"/>
      <c r="I56" s="6"/>
      <c r="J56" s="6"/>
      <c r="K56" s="35"/>
      <c r="L56" s="36"/>
      <c r="M56" s="6"/>
    </row>
    <row r="57" spans="1:13" x14ac:dyDescent="0.2">
      <c r="A57" s="6"/>
      <c r="B57" s="6"/>
      <c r="C57" s="6"/>
      <c r="D57" s="6"/>
      <c r="E57" s="6"/>
      <c r="F57" s="6"/>
      <c r="G57" s="6"/>
      <c r="H57" s="34"/>
      <c r="I57" s="6"/>
      <c r="J57" s="6"/>
      <c r="K57" s="35"/>
      <c r="L57" s="36"/>
      <c r="M57" s="6"/>
    </row>
    <row r="58" spans="1:13" x14ac:dyDescent="0.2">
      <c r="A58" s="6"/>
      <c r="B58" s="6"/>
      <c r="C58" s="6"/>
      <c r="D58" s="6"/>
      <c r="E58" s="6"/>
      <c r="F58" s="6"/>
      <c r="G58" s="6"/>
      <c r="H58" s="34"/>
      <c r="I58" s="6"/>
      <c r="J58" s="6"/>
      <c r="K58" s="35"/>
      <c r="L58" s="36"/>
      <c r="M58" s="6"/>
    </row>
    <row r="59" spans="1:13" x14ac:dyDescent="0.2">
      <c r="A59" s="6"/>
      <c r="B59" s="6"/>
      <c r="C59" s="6"/>
      <c r="D59" s="6"/>
      <c r="E59" s="6"/>
      <c r="F59" s="6"/>
      <c r="G59" s="6"/>
      <c r="H59" s="34"/>
      <c r="I59" s="6"/>
      <c r="J59" s="6"/>
      <c r="K59" s="35"/>
      <c r="L59" s="36"/>
      <c r="M59" s="6"/>
    </row>
    <row r="60" spans="1:13" x14ac:dyDescent="0.2">
      <c r="A60" s="6"/>
      <c r="B60" s="6"/>
      <c r="C60" s="6"/>
      <c r="D60" s="6"/>
      <c r="E60" s="6"/>
      <c r="F60" s="6"/>
      <c r="G60" s="6"/>
      <c r="H60" s="34"/>
      <c r="I60" s="6"/>
      <c r="J60" s="6"/>
      <c r="K60" s="35"/>
      <c r="L60" s="36"/>
      <c r="M60" s="6"/>
    </row>
    <row r="61" spans="1:13" x14ac:dyDescent="0.2">
      <c r="A61" s="6"/>
      <c r="B61" s="6"/>
      <c r="C61" s="6"/>
      <c r="D61" s="6"/>
      <c r="E61" s="6"/>
      <c r="F61" s="6"/>
      <c r="G61" s="6"/>
      <c r="H61" s="34"/>
      <c r="I61" s="6"/>
      <c r="J61" s="6"/>
      <c r="K61" s="35"/>
      <c r="L61" s="36"/>
      <c r="M61" s="6"/>
    </row>
    <row r="62" spans="1:13" x14ac:dyDescent="0.2">
      <c r="A62" s="6"/>
      <c r="B62" s="6"/>
      <c r="C62" s="6"/>
      <c r="D62" s="6"/>
      <c r="E62" s="6"/>
      <c r="F62" s="6"/>
      <c r="G62" s="37">
        <v>0.01</v>
      </c>
      <c r="H62" s="38">
        <f>D65*0.01</f>
        <v>2306</v>
      </c>
      <c r="I62" s="6"/>
      <c r="J62" s="6"/>
      <c r="K62" s="35"/>
      <c r="L62" s="36"/>
      <c r="M62" s="6"/>
    </row>
    <row r="63" spans="1:13" x14ac:dyDescent="0.2">
      <c r="A63" s="6"/>
      <c r="B63" s="6"/>
      <c r="C63" s="6"/>
      <c r="D63" s="6"/>
      <c r="E63" s="6"/>
      <c r="F63" s="6"/>
      <c r="G63" s="39">
        <v>0.05</v>
      </c>
      <c r="H63" s="38">
        <f>D65*0.05</f>
        <v>11530</v>
      </c>
      <c r="I63" s="6"/>
      <c r="J63" s="6"/>
      <c r="K63" s="35"/>
      <c r="L63" s="36"/>
      <c r="M63" s="6"/>
    </row>
    <row r="64" spans="1:13" x14ac:dyDescent="0.2">
      <c r="A64" s="6"/>
      <c r="B64" s="13"/>
      <c r="C64" s="13"/>
      <c r="D64" s="6"/>
      <c r="E64" s="6"/>
      <c r="F64" s="6"/>
      <c r="G64" s="6"/>
      <c r="H64" s="34"/>
      <c r="I64" s="6"/>
      <c r="J64" s="6"/>
      <c r="K64" s="35"/>
      <c r="L64" s="36"/>
      <c r="M64" s="6"/>
    </row>
    <row r="65" spans="1:13" x14ac:dyDescent="0.2">
      <c r="A65" s="14"/>
      <c r="B65" s="40" t="s">
        <v>10</v>
      </c>
      <c r="C65" s="41"/>
      <c r="D65" s="42">
        <f>(L55)</f>
        <v>230600</v>
      </c>
      <c r="E65" s="43" t="str">
        <f>TEXT(TRUNC(TEXT(D65,n0)),"# ##0")&amp;" ("&amp;SUBSTITUTE(SUBSTITUTE(PROPER(INDEX(n_4,MID(TEXT(D65,n0),1,1)+1)&amp;INDEX(n0x,MID(TEXT(D65,n0),2,1)+1,MID(TEXT(D65,n0),3,1)+1)&amp;IF(-MID(TEXT(D65,n0),1,3),"миллиард"&amp;VLOOKUP(MID(TEXT(D65,n0),3,1)*AND(MID(TEXT(D65,n0),2,1)-1),мил,2),"")&amp;INDEX(n_4,MID(TEXT(D65,n0),4,1)+1)&amp;INDEX(n0x,MID(TEXT(D65,n0),5,1)+1,MID(TEXT(D65,n0),6,1)+1)&amp;IF(-MID(TEXT(D65,n0),4,3),"миллион"&amp;VLOOKUP(MID(TEXT(D65,n0),6,1)*AND(MID(TEXT(D65,n0),5,1)-1),мил,2),"")&amp;INDEX(n_4,MID(TEXT(D65,n0),7,1)+1)&amp;INDEX(n1x,MID(TEXT(D65,n0),8,1)+1,MID(TEXT(D65,n0),9,1)+1)&amp;IF(-MID(TEXT(D65,n0),7,3),VLOOKUP(MID(TEXT(D65,n0),9,1)*AND(MID(TEXT(D65,n0),8,1)-1),тыс,2),"")&amp;INDEX(n_4,MID(TEXT(D65,n0),10,1)+1)&amp;INDEX(n0x,MID(TEXT(D65,n0),11,1)+1,MID(TEXT(D65,n0),12,1)+1)),"z"," ")&amp;IF(TRUNC(TEXT(D65,n0)),"","Ноль ")&amp;"рубл"&amp;VLOOKUP(MOD(MAX(MOD(MID(TEXT(D65,n0),11,2)-11,100),9),10),{0,"ь ";1,"я ";4,"ей "},2)," рубл",") рубл")&amp;RIGHT(TEXT(D65,n0),2)&amp;"0 коп."</f>
        <v>230 600 (Двести тридцать тысяч шестьсот) рублей ,00 коп.</v>
      </c>
      <c r="F65" s="6"/>
      <c r="G65" s="6"/>
      <c r="H65" s="34"/>
      <c r="I65" s="6"/>
      <c r="J65" s="6"/>
      <c r="K65" s="35"/>
      <c r="L65" s="36"/>
      <c r="M65" s="6"/>
    </row>
    <row r="66" spans="1:13" x14ac:dyDescent="0.2">
      <c r="A66" s="6"/>
      <c r="B66" s="44"/>
      <c r="C66" s="44"/>
      <c r="D66" s="45"/>
      <c r="E66" s="43"/>
      <c r="F66" s="14"/>
      <c r="G66" s="14"/>
      <c r="H66" s="14"/>
      <c r="I66" s="14"/>
      <c r="J66" s="14"/>
      <c r="K66" s="14"/>
      <c r="L66" s="6"/>
      <c r="M66" s="6"/>
    </row>
    <row r="67" spans="1:13" ht="29.25" customHeight="1" x14ac:dyDescent="0.2">
      <c r="A67" s="46" t="s">
        <v>9</v>
      </c>
      <c r="B67" s="46"/>
      <c r="C67" s="46"/>
      <c r="D67" s="46"/>
      <c r="E67" s="46"/>
      <c r="F67" s="46"/>
      <c r="G67" s="46"/>
      <c r="H67" s="46"/>
      <c r="I67" s="14"/>
      <c r="J67" s="14"/>
      <c r="K67" s="14"/>
      <c r="L67" s="6"/>
      <c r="M67" s="6"/>
    </row>
    <row r="68" spans="1:13" x14ac:dyDescent="0.2">
      <c r="A68" s="47"/>
      <c r="B68" s="47"/>
      <c r="C68" s="47"/>
      <c r="D68" s="47"/>
      <c r="E68" s="47"/>
      <c r="F68" s="47"/>
      <c r="G68" s="47"/>
      <c r="H68" s="47"/>
      <c r="I68" s="14"/>
      <c r="J68" s="14"/>
      <c r="K68" s="14"/>
      <c r="L68" s="6"/>
      <c r="M68" s="6"/>
    </row>
    <row r="69" spans="1:13" x14ac:dyDescent="0.2">
      <c r="A69" s="6"/>
      <c r="B69" s="48" t="s">
        <v>14</v>
      </c>
      <c r="C69" s="6"/>
      <c r="D69" s="6"/>
      <c r="E69" s="43"/>
      <c r="F69" s="14"/>
      <c r="G69" s="49"/>
      <c r="H69" s="14"/>
      <c r="I69" s="14"/>
      <c r="J69" s="14"/>
      <c r="K69" s="14"/>
      <c r="L69" s="6"/>
      <c r="M69" s="6"/>
    </row>
    <row r="70" spans="1:13" s="4" customFormat="1" x14ac:dyDescent="0.2">
      <c r="A70" s="50"/>
      <c r="B70" s="50" t="s">
        <v>12</v>
      </c>
      <c r="C70" s="50"/>
      <c r="D70" s="50"/>
      <c r="E70" s="50"/>
      <c r="F70" s="50"/>
      <c r="G70" s="50"/>
      <c r="H70" s="50" t="s">
        <v>11</v>
      </c>
      <c r="I70" s="50"/>
      <c r="J70" s="50"/>
      <c r="K70" s="50"/>
      <c r="L70" s="50"/>
      <c r="M70" s="50"/>
    </row>
    <row r="71" spans="1:13" s="4" customFormat="1" x14ac:dyDescent="0.2">
      <c r="A71" s="50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</row>
    <row r="72" spans="1:13" x14ac:dyDescent="0.2">
      <c r="A72" s="6"/>
      <c r="B72" s="6"/>
      <c r="C72" s="6"/>
      <c r="D72" s="6"/>
      <c r="E72" s="6"/>
      <c r="F72" s="6"/>
      <c r="G72" s="6"/>
      <c r="H72" s="34"/>
      <c r="I72" s="6"/>
      <c r="J72" s="6"/>
      <c r="K72" s="6"/>
      <c r="L72" s="6"/>
      <c r="M72" s="6"/>
    </row>
    <row r="73" spans="1:13" x14ac:dyDescent="0.2">
      <c r="H73" s="3"/>
    </row>
    <row r="74" spans="1:13" x14ac:dyDescent="0.2">
      <c r="H74" s="3"/>
    </row>
    <row r="75" spans="1:13" x14ac:dyDescent="0.2">
      <c r="H75" s="3"/>
    </row>
    <row r="76" spans="1:13" x14ac:dyDescent="0.2">
      <c r="H76" s="3"/>
    </row>
    <row r="77" spans="1:13" x14ac:dyDescent="0.2">
      <c r="H77" s="3"/>
    </row>
    <row r="78" spans="1:13" x14ac:dyDescent="0.2">
      <c r="H78" s="3"/>
    </row>
    <row r="79" spans="1:13" x14ac:dyDescent="0.2">
      <c r="H79" s="3"/>
    </row>
    <row r="80" spans="1:13" x14ac:dyDescent="0.2">
      <c r="H80" s="3"/>
    </row>
    <row r="81" spans="8:8" x14ac:dyDescent="0.2">
      <c r="H81" s="3"/>
    </row>
    <row r="82" spans="8:8" x14ac:dyDescent="0.2">
      <c r="H82" s="3"/>
    </row>
    <row r="83" spans="8:8" x14ac:dyDescent="0.2">
      <c r="H83" s="3"/>
    </row>
    <row r="84" spans="8:8" x14ac:dyDescent="0.2">
      <c r="H84" s="3"/>
    </row>
    <row r="85" spans="8:8" x14ac:dyDescent="0.2">
      <c r="H85" s="3"/>
    </row>
    <row r="86" spans="8:8" x14ac:dyDescent="0.2">
      <c r="H86" s="3"/>
    </row>
    <row r="87" spans="8:8" x14ac:dyDescent="0.2">
      <c r="H87" s="3"/>
    </row>
    <row r="88" spans="8:8" x14ac:dyDescent="0.2">
      <c r="H88" s="3"/>
    </row>
    <row r="89" spans="8:8" x14ac:dyDescent="0.2">
      <c r="H89" s="3"/>
    </row>
    <row r="90" spans="8:8" x14ac:dyDescent="0.2">
      <c r="H90" s="3"/>
    </row>
    <row r="91" spans="8:8" x14ac:dyDescent="0.2">
      <c r="H91" s="3"/>
    </row>
    <row r="92" spans="8:8" x14ac:dyDescent="0.2">
      <c r="H92" s="3"/>
    </row>
    <row r="93" spans="8:8" x14ac:dyDescent="0.2">
      <c r="H93" s="3"/>
    </row>
    <row r="94" spans="8:8" x14ac:dyDescent="0.2">
      <c r="H94" s="3"/>
    </row>
    <row r="95" spans="8:8" x14ac:dyDescent="0.2">
      <c r="H95" s="3"/>
    </row>
    <row r="96" spans="8:8" x14ac:dyDescent="0.2">
      <c r="H96" s="3"/>
    </row>
    <row r="97" spans="8:8" x14ac:dyDescent="0.2">
      <c r="H97" s="3"/>
    </row>
    <row r="98" spans="8:8" x14ac:dyDescent="0.2">
      <c r="H98" s="3"/>
    </row>
    <row r="99" spans="8:8" x14ac:dyDescent="0.2">
      <c r="H99" s="3"/>
    </row>
    <row r="100" spans="8:8" x14ac:dyDescent="0.2">
      <c r="H100" s="3"/>
    </row>
    <row r="101" spans="8:8" x14ac:dyDescent="0.2">
      <c r="H101" s="3"/>
    </row>
    <row r="102" spans="8:8" x14ac:dyDescent="0.2">
      <c r="H102" s="3"/>
    </row>
    <row r="103" spans="8:8" x14ac:dyDescent="0.2">
      <c r="H103" s="3"/>
    </row>
    <row r="104" spans="8:8" x14ac:dyDescent="0.2">
      <c r="H104" s="3"/>
    </row>
    <row r="105" spans="8:8" x14ac:dyDescent="0.2">
      <c r="H105" s="3"/>
    </row>
    <row r="106" spans="8:8" x14ac:dyDescent="0.2">
      <c r="H106" s="3"/>
    </row>
    <row r="107" spans="8:8" x14ac:dyDescent="0.2">
      <c r="H107" s="3"/>
    </row>
    <row r="108" spans="8:8" x14ac:dyDescent="0.2">
      <c r="H108" s="3"/>
    </row>
    <row r="109" spans="8:8" x14ac:dyDescent="0.2">
      <c r="H109" s="3"/>
    </row>
    <row r="110" spans="8:8" x14ac:dyDescent="0.2">
      <c r="H110" s="3"/>
    </row>
    <row r="111" spans="8:8" x14ac:dyDescent="0.2">
      <c r="H111" s="3"/>
    </row>
    <row r="112" spans="8:8" x14ac:dyDescent="0.2">
      <c r="H112" s="3"/>
    </row>
    <row r="113" spans="8:8" x14ac:dyDescent="0.2">
      <c r="H113" s="3"/>
    </row>
    <row r="114" spans="8:8" x14ac:dyDescent="0.2">
      <c r="H114" s="3"/>
    </row>
    <row r="115" spans="8:8" x14ac:dyDescent="0.2">
      <c r="H115" s="3"/>
    </row>
    <row r="116" spans="8:8" x14ac:dyDescent="0.2">
      <c r="H116" s="3"/>
    </row>
    <row r="117" spans="8:8" x14ac:dyDescent="0.2">
      <c r="H117" s="3"/>
    </row>
    <row r="118" spans="8:8" x14ac:dyDescent="0.2">
      <c r="H118" s="3"/>
    </row>
    <row r="119" spans="8:8" x14ac:dyDescent="0.2">
      <c r="H119" s="3"/>
    </row>
    <row r="120" spans="8:8" x14ac:dyDescent="0.2">
      <c r="H120" s="3"/>
    </row>
    <row r="121" spans="8:8" x14ac:dyDescent="0.2">
      <c r="H121" s="3"/>
    </row>
    <row r="122" spans="8:8" x14ac:dyDescent="0.2">
      <c r="H122" s="3"/>
    </row>
    <row r="123" spans="8:8" x14ac:dyDescent="0.2">
      <c r="H123" s="3"/>
    </row>
    <row r="124" spans="8:8" x14ac:dyDescent="0.2">
      <c r="H124" s="3"/>
    </row>
    <row r="125" spans="8:8" x14ac:dyDescent="0.2">
      <c r="H125" s="3"/>
    </row>
    <row r="126" spans="8:8" x14ac:dyDescent="0.2">
      <c r="H126" s="3"/>
    </row>
    <row r="127" spans="8:8" x14ac:dyDescent="0.2">
      <c r="H127" s="3"/>
    </row>
    <row r="128" spans="8:8" x14ac:dyDescent="0.2">
      <c r="H128" s="3"/>
    </row>
    <row r="129" spans="8:8" x14ac:dyDescent="0.2">
      <c r="H129" s="3"/>
    </row>
    <row r="130" spans="8:8" x14ac:dyDescent="0.2">
      <c r="H130" s="3"/>
    </row>
    <row r="131" spans="8:8" x14ac:dyDescent="0.2">
      <c r="H131" s="3"/>
    </row>
    <row r="132" spans="8:8" x14ac:dyDescent="0.2">
      <c r="H132" s="3"/>
    </row>
    <row r="133" spans="8:8" x14ac:dyDescent="0.2">
      <c r="H133" s="3"/>
    </row>
    <row r="134" spans="8:8" x14ac:dyDescent="0.2">
      <c r="H134" s="3"/>
    </row>
    <row r="135" spans="8:8" x14ac:dyDescent="0.2">
      <c r="H135" s="3"/>
    </row>
    <row r="136" spans="8:8" x14ac:dyDescent="0.2">
      <c r="H136" s="3"/>
    </row>
    <row r="137" spans="8:8" x14ac:dyDescent="0.2">
      <c r="H137" s="3"/>
    </row>
    <row r="138" spans="8:8" x14ac:dyDescent="0.2">
      <c r="H138" s="3"/>
    </row>
    <row r="139" spans="8:8" x14ac:dyDescent="0.2">
      <c r="H139" s="3"/>
    </row>
    <row r="140" spans="8:8" x14ac:dyDescent="0.2">
      <c r="H140" s="3"/>
    </row>
    <row r="141" spans="8:8" x14ac:dyDescent="0.2">
      <c r="H141" s="3"/>
    </row>
    <row r="142" spans="8:8" x14ac:dyDescent="0.2">
      <c r="H142" s="3"/>
    </row>
    <row r="143" spans="8:8" x14ac:dyDescent="0.2">
      <c r="H143" s="3"/>
    </row>
    <row r="144" spans="8:8" x14ac:dyDescent="0.2">
      <c r="H144" s="3"/>
    </row>
    <row r="145" spans="8:8" x14ac:dyDescent="0.2">
      <c r="H145" s="3"/>
    </row>
    <row r="146" spans="8:8" x14ac:dyDescent="0.2">
      <c r="H146" s="3"/>
    </row>
    <row r="147" spans="8:8" x14ac:dyDescent="0.2">
      <c r="H147" s="3"/>
    </row>
    <row r="148" spans="8:8" x14ac:dyDescent="0.2">
      <c r="H148" s="3"/>
    </row>
    <row r="149" spans="8:8" x14ac:dyDescent="0.2">
      <c r="H149" s="3"/>
    </row>
    <row r="150" spans="8:8" x14ac:dyDescent="0.2">
      <c r="H150" s="3"/>
    </row>
    <row r="151" spans="8:8" x14ac:dyDescent="0.2">
      <c r="H151" s="3"/>
    </row>
    <row r="152" spans="8:8" x14ac:dyDescent="0.2">
      <c r="H152" s="3"/>
    </row>
    <row r="153" spans="8:8" x14ac:dyDescent="0.2">
      <c r="H153" s="3"/>
    </row>
    <row r="154" spans="8:8" x14ac:dyDescent="0.2">
      <c r="H154" s="3"/>
    </row>
    <row r="155" spans="8:8" x14ac:dyDescent="0.2">
      <c r="H155" s="3"/>
    </row>
    <row r="156" spans="8:8" x14ac:dyDescent="0.2">
      <c r="H156" s="3"/>
    </row>
    <row r="157" spans="8:8" x14ac:dyDescent="0.2">
      <c r="H157" s="3"/>
    </row>
    <row r="158" spans="8:8" x14ac:dyDescent="0.2">
      <c r="H158" s="3"/>
    </row>
    <row r="159" spans="8:8" x14ac:dyDescent="0.2">
      <c r="H159" s="3"/>
    </row>
    <row r="160" spans="8:8" x14ac:dyDescent="0.2">
      <c r="H160" s="3"/>
    </row>
    <row r="161" spans="8:8" x14ac:dyDescent="0.2">
      <c r="H161" s="3"/>
    </row>
    <row r="162" spans="8:8" x14ac:dyDescent="0.2">
      <c r="H162" s="3"/>
    </row>
    <row r="163" spans="8:8" x14ac:dyDescent="0.2">
      <c r="H163" s="3"/>
    </row>
    <row r="164" spans="8:8" x14ac:dyDescent="0.2">
      <c r="H164" s="3"/>
    </row>
    <row r="165" spans="8:8" x14ac:dyDescent="0.2">
      <c r="H165" s="3"/>
    </row>
    <row r="166" spans="8:8" x14ac:dyDescent="0.2">
      <c r="H166" s="3"/>
    </row>
    <row r="167" spans="8:8" x14ac:dyDescent="0.2">
      <c r="H167" s="3"/>
    </row>
    <row r="168" spans="8:8" x14ac:dyDescent="0.2">
      <c r="H168" s="3"/>
    </row>
    <row r="169" spans="8:8" x14ac:dyDescent="0.2">
      <c r="H169" s="3"/>
    </row>
    <row r="170" spans="8:8" x14ac:dyDescent="0.2">
      <c r="H170" s="3"/>
    </row>
    <row r="171" spans="8:8" x14ac:dyDescent="0.2">
      <c r="H171" s="3"/>
    </row>
    <row r="172" spans="8:8" x14ac:dyDescent="0.2">
      <c r="H172" s="3"/>
    </row>
    <row r="173" spans="8:8" x14ac:dyDescent="0.2">
      <c r="H173" s="3"/>
    </row>
    <row r="174" spans="8:8" x14ac:dyDescent="0.2">
      <c r="H174" s="3"/>
    </row>
    <row r="175" spans="8:8" x14ac:dyDescent="0.2">
      <c r="H175" s="3"/>
    </row>
    <row r="176" spans="8:8" x14ac:dyDescent="0.2">
      <c r="H176" s="3"/>
    </row>
    <row r="177" spans="8:8" x14ac:dyDescent="0.2">
      <c r="H177" s="3"/>
    </row>
    <row r="178" spans="8:8" x14ac:dyDescent="0.2">
      <c r="H178" s="3"/>
    </row>
    <row r="179" spans="8:8" x14ac:dyDescent="0.2">
      <c r="H179" s="3"/>
    </row>
    <row r="180" spans="8:8" x14ac:dyDescent="0.2">
      <c r="H180" s="3"/>
    </row>
    <row r="181" spans="8:8" x14ac:dyDescent="0.2">
      <c r="H181" s="3"/>
    </row>
    <row r="182" spans="8:8" x14ac:dyDescent="0.2">
      <c r="H182" s="3"/>
    </row>
    <row r="183" spans="8:8" x14ac:dyDescent="0.2">
      <c r="H183" s="3"/>
    </row>
    <row r="184" spans="8:8" x14ac:dyDescent="0.2">
      <c r="H184" s="3"/>
    </row>
    <row r="185" spans="8:8" x14ac:dyDescent="0.2">
      <c r="H185" s="3"/>
    </row>
    <row r="186" spans="8:8" x14ac:dyDescent="0.2">
      <c r="H186" s="3"/>
    </row>
    <row r="187" spans="8:8" x14ac:dyDescent="0.2">
      <c r="H187" s="3"/>
    </row>
    <row r="188" spans="8:8" x14ac:dyDescent="0.2">
      <c r="H188" s="3"/>
    </row>
    <row r="189" spans="8:8" x14ac:dyDescent="0.2">
      <c r="H189" s="3"/>
    </row>
    <row r="190" spans="8:8" x14ac:dyDescent="0.2">
      <c r="H190" s="3"/>
    </row>
    <row r="191" spans="8:8" x14ac:dyDescent="0.2">
      <c r="H191" s="3"/>
    </row>
    <row r="192" spans="8:8" x14ac:dyDescent="0.2">
      <c r="H192" s="3"/>
    </row>
    <row r="193" spans="8:8" x14ac:dyDescent="0.2">
      <c r="H193" s="3"/>
    </row>
    <row r="194" spans="8:8" x14ac:dyDescent="0.2">
      <c r="H194" s="3"/>
    </row>
    <row r="195" spans="8:8" x14ac:dyDescent="0.2">
      <c r="H195" s="3"/>
    </row>
    <row r="196" spans="8:8" x14ac:dyDescent="0.2">
      <c r="H196" s="3"/>
    </row>
    <row r="197" spans="8:8" x14ac:dyDescent="0.2">
      <c r="H197" s="3"/>
    </row>
    <row r="198" spans="8:8" x14ac:dyDescent="0.2">
      <c r="H198" s="3"/>
    </row>
    <row r="199" spans="8:8" x14ac:dyDescent="0.2">
      <c r="H199" s="3"/>
    </row>
    <row r="200" spans="8:8" x14ac:dyDescent="0.2">
      <c r="H200" s="3"/>
    </row>
    <row r="201" spans="8:8" x14ac:dyDescent="0.2">
      <c r="H201" s="3"/>
    </row>
    <row r="202" spans="8:8" x14ac:dyDescent="0.2">
      <c r="H202" s="3"/>
    </row>
    <row r="203" spans="8:8" x14ac:dyDescent="0.2">
      <c r="H203" s="3"/>
    </row>
    <row r="204" spans="8:8" x14ac:dyDescent="0.2">
      <c r="H204" s="3"/>
    </row>
    <row r="205" spans="8:8" x14ac:dyDescent="0.2">
      <c r="H205" s="3"/>
    </row>
    <row r="206" spans="8:8" x14ac:dyDescent="0.2">
      <c r="H206" s="3"/>
    </row>
    <row r="207" spans="8:8" x14ac:dyDescent="0.2">
      <c r="H207" s="3"/>
    </row>
    <row r="208" spans="8:8" x14ac:dyDescent="0.2">
      <c r="H208" s="3"/>
    </row>
    <row r="209" spans="8:8" x14ac:dyDescent="0.2">
      <c r="H209" s="3"/>
    </row>
    <row r="210" spans="8:8" x14ac:dyDescent="0.2">
      <c r="H210" s="3"/>
    </row>
    <row r="211" spans="8:8" x14ac:dyDescent="0.2">
      <c r="H211" s="3"/>
    </row>
    <row r="212" spans="8:8" x14ac:dyDescent="0.2">
      <c r="H212" s="3"/>
    </row>
    <row r="213" spans="8:8" x14ac:dyDescent="0.2">
      <c r="H213" s="3"/>
    </row>
    <row r="214" spans="8:8" x14ac:dyDescent="0.2">
      <c r="H214" s="3"/>
    </row>
    <row r="215" spans="8:8" x14ac:dyDescent="0.2">
      <c r="H215" s="3"/>
    </row>
    <row r="216" spans="8:8" x14ac:dyDescent="0.2">
      <c r="H216" s="3"/>
    </row>
    <row r="217" spans="8:8" x14ac:dyDescent="0.2">
      <c r="H217" s="3"/>
    </row>
    <row r="218" spans="8:8" x14ac:dyDescent="0.2">
      <c r="H218" s="3"/>
    </row>
    <row r="219" spans="8:8" x14ac:dyDescent="0.2">
      <c r="H219" s="3"/>
    </row>
    <row r="220" spans="8:8" x14ac:dyDescent="0.2">
      <c r="H220" s="3"/>
    </row>
    <row r="221" spans="8:8" x14ac:dyDescent="0.2">
      <c r="H221" s="3"/>
    </row>
    <row r="222" spans="8:8" x14ac:dyDescent="0.2">
      <c r="H222" s="3"/>
    </row>
    <row r="223" spans="8:8" x14ac:dyDescent="0.2">
      <c r="H223" s="3"/>
    </row>
    <row r="224" spans="8:8" x14ac:dyDescent="0.2">
      <c r="H224" s="3"/>
    </row>
    <row r="225" spans="8:8" x14ac:dyDescent="0.2">
      <c r="H225" s="3"/>
    </row>
    <row r="226" spans="8:8" x14ac:dyDescent="0.2">
      <c r="H226" s="3"/>
    </row>
    <row r="227" spans="8:8" x14ac:dyDescent="0.2">
      <c r="H227" s="3"/>
    </row>
    <row r="228" spans="8:8" x14ac:dyDescent="0.2">
      <c r="H228" s="3"/>
    </row>
    <row r="229" spans="8:8" x14ac:dyDescent="0.2">
      <c r="H229" s="3"/>
    </row>
    <row r="230" spans="8:8" x14ac:dyDescent="0.2">
      <c r="H230" s="3"/>
    </row>
    <row r="231" spans="8:8" x14ac:dyDescent="0.2">
      <c r="H231" s="3"/>
    </row>
    <row r="232" spans="8:8" x14ac:dyDescent="0.2">
      <c r="H232" s="3"/>
    </row>
    <row r="233" spans="8:8" x14ac:dyDescent="0.2">
      <c r="H233" s="3"/>
    </row>
    <row r="234" spans="8:8" x14ac:dyDescent="0.2">
      <c r="H234" s="3"/>
    </row>
    <row r="235" spans="8:8" x14ac:dyDescent="0.2">
      <c r="H235" s="3"/>
    </row>
    <row r="236" spans="8:8" x14ac:dyDescent="0.2">
      <c r="H236" s="3"/>
    </row>
    <row r="237" spans="8:8" x14ac:dyDescent="0.2">
      <c r="H237" s="3"/>
    </row>
    <row r="238" spans="8:8" x14ac:dyDescent="0.2">
      <c r="H238" s="3"/>
    </row>
    <row r="239" spans="8:8" x14ac:dyDescent="0.2">
      <c r="H239" s="3"/>
    </row>
    <row r="240" spans="8:8" x14ac:dyDescent="0.2">
      <c r="H240" s="3"/>
    </row>
    <row r="241" spans="8:8" x14ac:dyDescent="0.2">
      <c r="H241" s="3"/>
    </row>
    <row r="242" spans="8:8" x14ac:dyDescent="0.2">
      <c r="H242" s="3"/>
    </row>
    <row r="243" spans="8:8" x14ac:dyDescent="0.2">
      <c r="H243" s="3"/>
    </row>
    <row r="244" spans="8:8" x14ac:dyDescent="0.2">
      <c r="H244" s="3"/>
    </row>
    <row r="245" spans="8:8" x14ac:dyDescent="0.2">
      <c r="H245" s="3"/>
    </row>
    <row r="246" spans="8:8" x14ac:dyDescent="0.2">
      <c r="H246" s="3"/>
    </row>
    <row r="247" spans="8:8" x14ac:dyDescent="0.2">
      <c r="H247" s="3"/>
    </row>
    <row r="248" spans="8:8" x14ac:dyDescent="0.2">
      <c r="H248" s="3"/>
    </row>
    <row r="249" spans="8:8" x14ac:dyDescent="0.2">
      <c r="H249" s="3"/>
    </row>
    <row r="250" spans="8:8" x14ac:dyDescent="0.2">
      <c r="H250" s="3"/>
    </row>
    <row r="251" spans="8:8" x14ac:dyDescent="0.2">
      <c r="H251" s="3"/>
    </row>
    <row r="252" spans="8:8" x14ac:dyDescent="0.2">
      <c r="H252" s="3"/>
    </row>
    <row r="253" spans="8:8" x14ac:dyDescent="0.2">
      <c r="H253" s="3"/>
    </row>
    <row r="254" spans="8:8" x14ac:dyDescent="0.2">
      <c r="H254" s="3"/>
    </row>
    <row r="255" spans="8:8" x14ac:dyDescent="0.2">
      <c r="H255" s="3"/>
    </row>
    <row r="256" spans="8:8" x14ac:dyDescent="0.2">
      <c r="H256" s="3"/>
    </row>
    <row r="257" spans="8:8" x14ac:dyDescent="0.2">
      <c r="H257" s="3"/>
    </row>
    <row r="258" spans="8:8" x14ac:dyDescent="0.2">
      <c r="H258" s="3"/>
    </row>
    <row r="259" spans="8:8" x14ac:dyDescent="0.2">
      <c r="H259" s="3"/>
    </row>
    <row r="260" spans="8:8" x14ac:dyDescent="0.2">
      <c r="H260" s="3"/>
    </row>
    <row r="261" spans="8:8" x14ac:dyDescent="0.2">
      <c r="H261" s="3"/>
    </row>
    <row r="262" spans="8:8" x14ac:dyDescent="0.2">
      <c r="H262" s="3"/>
    </row>
    <row r="263" spans="8:8" x14ac:dyDescent="0.2">
      <c r="H263" s="3"/>
    </row>
    <row r="264" spans="8:8" x14ac:dyDescent="0.2">
      <c r="H264" s="3"/>
    </row>
    <row r="265" spans="8:8" x14ac:dyDescent="0.2">
      <c r="H265" s="3"/>
    </row>
    <row r="266" spans="8:8" x14ac:dyDescent="0.2">
      <c r="H266" s="3"/>
    </row>
    <row r="267" spans="8:8" x14ac:dyDescent="0.2">
      <c r="H267" s="3"/>
    </row>
    <row r="268" spans="8:8" x14ac:dyDescent="0.2">
      <c r="H268" s="3"/>
    </row>
    <row r="269" spans="8:8" x14ac:dyDescent="0.2">
      <c r="H269" s="3"/>
    </row>
    <row r="270" spans="8:8" x14ac:dyDescent="0.2">
      <c r="H270" s="3"/>
    </row>
    <row r="271" spans="8:8" x14ac:dyDescent="0.2">
      <c r="H271" s="3"/>
    </row>
    <row r="272" spans="8:8" x14ac:dyDescent="0.2">
      <c r="H272" s="3"/>
    </row>
    <row r="273" spans="8:8" x14ac:dyDescent="0.2">
      <c r="H273" s="3"/>
    </row>
    <row r="274" spans="8:8" x14ac:dyDescent="0.2">
      <c r="H274" s="3"/>
    </row>
    <row r="275" spans="8:8" x14ac:dyDescent="0.2">
      <c r="H275" s="3"/>
    </row>
    <row r="276" spans="8:8" x14ac:dyDescent="0.2">
      <c r="H276" s="3"/>
    </row>
    <row r="277" spans="8:8" x14ac:dyDescent="0.2">
      <c r="H277" s="3"/>
    </row>
    <row r="278" spans="8:8" x14ac:dyDescent="0.2">
      <c r="H278" s="3"/>
    </row>
    <row r="279" spans="8:8" x14ac:dyDescent="0.2">
      <c r="H279" s="3"/>
    </row>
    <row r="280" spans="8:8" x14ac:dyDescent="0.2">
      <c r="H280" s="3"/>
    </row>
    <row r="281" spans="8:8" x14ac:dyDescent="0.2">
      <c r="H281" s="3"/>
    </row>
    <row r="282" spans="8:8" x14ac:dyDescent="0.2">
      <c r="H282" s="3"/>
    </row>
    <row r="283" spans="8:8" x14ac:dyDescent="0.2">
      <c r="H283" s="3"/>
    </row>
    <row r="284" spans="8:8" x14ac:dyDescent="0.2">
      <c r="H284" s="3"/>
    </row>
    <row r="285" spans="8:8" x14ac:dyDescent="0.2">
      <c r="H285" s="3"/>
    </row>
    <row r="286" spans="8:8" x14ac:dyDescent="0.2">
      <c r="H286" s="3"/>
    </row>
    <row r="287" spans="8:8" x14ac:dyDescent="0.2">
      <c r="H287" s="3"/>
    </row>
    <row r="288" spans="8:8" x14ac:dyDescent="0.2">
      <c r="H288" s="3"/>
    </row>
    <row r="289" spans="8:8" x14ac:dyDescent="0.2">
      <c r="H289" s="3"/>
    </row>
    <row r="290" spans="8:8" x14ac:dyDescent="0.2">
      <c r="H290" s="3"/>
    </row>
    <row r="291" spans="8:8" x14ac:dyDescent="0.2">
      <c r="H291" s="3"/>
    </row>
    <row r="292" spans="8:8" x14ac:dyDescent="0.2">
      <c r="H292" s="3"/>
    </row>
    <row r="293" spans="8:8" x14ac:dyDescent="0.2">
      <c r="H293" s="3"/>
    </row>
    <row r="294" spans="8:8" x14ac:dyDescent="0.2">
      <c r="H294" s="3"/>
    </row>
    <row r="295" spans="8:8" x14ac:dyDescent="0.2">
      <c r="H295" s="3"/>
    </row>
    <row r="296" spans="8:8" x14ac:dyDescent="0.2">
      <c r="H296" s="3"/>
    </row>
    <row r="297" spans="8:8" x14ac:dyDescent="0.2">
      <c r="H297" s="3"/>
    </row>
    <row r="298" spans="8:8" x14ac:dyDescent="0.2">
      <c r="H298" s="3"/>
    </row>
    <row r="299" spans="8:8" x14ac:dyDescent="0.2">
      <c r="H299" s="3"/>
    </row>
    <row r="300" spans="8:8" x14ac:dyDescent="0.2">
      <c r="H300" s="3"/>
    </row>
    <row r="301" spans="8:8" x14ac:dyDescent="0.2">
      <c r="H301" s="3"/>
    </row>
    <row r="302" spans="8:8" x14ac:dyDescent="0.2">
      <c r="H302" s="3"/>
    </row>
    <row r="303" spans="8:8" x14ac:dyDescent="0.2">
      <c r="H303" s="3"/>
    </row>
    <row r="304" spans="8:8" x14ac:dyDescent="0.2">
      <c r="H304" s="3"/>
    </row>
    <row r="305" spans="8:8" x14ac:dyDescent="0.2">
      <c r="H305" s="3"/>
    </row>
    <row r="306" spans="8:8" x14ac:dyDescent="0.2">
      <c r="H306" s="3"/>
    </row>
    <row r="307" spans="8:8" x14ac:dyDescent="0.2">
      <c r="H307" s="3"/>
    </row>
    <row r="308" spans="8:8" x14ac:dyDescent="0.2">
      <c r="H308" s="3"/>
    </row>
    <row r="309" spans="8:8" x14ac:dyDescent="0.2">
      <c r="H309" s="3"/>
    </row>
    <row r="310" spans="8:8" x14ac:dyDescent="0.2">
      <c r="H310" s="3"/>
    </row>
    <row r="311" spans="8:8" x14ac:dyDescent="0.2">
      <c r="H311" s="3"/>
    </row>
    <row r="312" spans="8:8" x14ac:dyDescent="0.2">
      <c r="H312" s="3"/>
    </row>
    <row r="313" spans="8:8" x14ac:dyDescent="0.2">
      <c r="H313" s="3"/>
    </row>
    <row r="314" spans="8:8" x14ac:dyDescent="0.2">
      <c r="H314" s="3"/>
    </row>
    <row r="315" spans="8:8" x14ac:dyDescent="0.2">
      <c r="H315" s="3"/>
    </row>
    <row r="316" spans="8:8" x14ac:dyDescent="0.2">
      <c r="H316" s="3"/>
    </row>
    <row r="317" spans="8:8" x14ac:dyDescent="0.2">
      <c r="H317" s="3"/>
    </row>
    <row r="318" spans="8:8" x14ac:dyDescent="0.2">
      <c r="H318" s="3"/>
    </row>
    <row r="319" spans="8:8" x14ac:dyDescent="0.2">
      <c r="H319" s="3"/>
    </row>
    <row r="320" spans="8:8" x14ac:dyDescent="0.2">
      <c r="H320" s="3"/>
    </row>
    <row r="321" spans="8:8" x14ac:dyDescent="0.2">
      <c r="H321" s="3"/>
    </row>
    <row r="322" spans="8:8" x14ac:dyDescent="0.2">
      <c r="H322" s="3"/>
    </row>
    <row r="323" spans="8:8" x14ac:dyDescent="0.2">
      <c r="H323" s="3"/>
    </row>
    <row r="324" spans="8:8" x14ac:dyDescent="0.2">
      <c r="H324" s="3"/>
    </row>
    <row r="325" spans="8:8" x14ac:dyDescent="0.2">
      <c r="H325" s="3"/>
    </row>
    <row r="326" spans="8:8" x14ac:dyDescent="0.2">
      <c r="H326" s="3"/>
    </row>
    <row r="327" spans="8:8" x14ac:dyDescent="0.2">
      <c r="H327" s="3"/>
    </row>
    <row r="328" spans="8:8" x14ac:dyDescent="0.2">
      <c r="H328" s="3"/>
    </row>
    <row r="329" spans="8:8" x14ac:dyDescent="0.2">
      <c r="H329" s="3"/>
    </row>
    <row r="330" spans="8:8" x14ac:dyDescent="0.2">
      <c r="H330" s="3"/>
    </row>
    <row r="331" spans="8:8" x14ac:dyDescent="0.2">
      <c r="H331" s="3"/>
    </row>
    <row r="332" spans="8:8" x14ac:dyDescent="0.2">
      <c r="H332" s="3"/>
    </row>
    <row r="333" spans="8:8" x14ac:dyDescent="0.2">
      <c r="H333" s="3"/>
    </row>
    <row r="334" spans="8:8" x14ac:dyDescent="0.2">
      <c r="H334" s="3"/>
    </row>
    <row r="335" spans="8:8" x14ac:dyDescent="0.2">
      <c r="H335" s="3"/>
    </row>
    <row r="336" spans="8:8" x14ac:dyDescent="0.2">
      <c r="H336" s="3"/>
    </row>
    <row r="337" spans="8:8" x14ac:dyDescent="0.2">
      <c r="H337" s="3"/>
    </row>
    <row r="338" spans="8:8" x14ac:dyDescent="0.2">
      <c r="H338" s="3"/>
    </row>
    <row r="339" spans="8:8" x14ac:dyDescent="0.2">
      <c r="H339" s="3"/>
    </row>
    <row r="340" spans="8:8" x14ac:dyDescent="0.2">
      <c r="H340" s="3"/>
    </row>
    <row r="341" spans="8:8" x14ac:dyDescent="0.2">
      <c r="H341" s="3"/>
    </row>
    <row r="342" spans="8:8" x14ac:dyDescent="0.2">
      <c r="H342" s="3"/>
    </row>
    <row r="343" spans="8:8" x14ac:dyDescent="0.2">
      <c r="H343" s="3"/>
    </row>
    <row r="344" spans="8:8" x14ac:dyDescent="0.2">
      <c r="H344" s="3"/>
    </row>
    <row r="345" spans="8:8" x14ac:dyDescent="0.2">
      <c r="H345" s="3"/>
    </row>
    <row r="346" spans="8:8" x14ac:dyDescent="0.2">
      <c r="H346" s="3"/>
    </row>
    <row r="347" spans="8:8" x14ac:dyDescent="0.2">
      <c r="H347" s="3"/>
    </row>
    <row r="348" spans="8:8" x14ac:dyDescent="0.2">
      <c r="H348" s="3"/>
    </row>
    <row r="349" spans="8:8" x14ac:dyDescent="0.2">
      <c r="H349" s="3"/>
    </row>
    <row r="350" spans="8:8" x14ac:dyDescent="0.2">
      <c r="H350" s="3"/>
    </row>
    <row r="351" spans="8:8" x14ac:dyDescent="0.2">
      <c r="H351" s="3"/>
    </row>
    <row r="352" spans="8:8" x14ac:dyDescent="0.2">
      <c r="H352" s="3"/>
    </row>
    <row r="353" spans="8:8" x14ac:dyDescent="0.2">
      <c r="H353" s="3"/>
    </row>
    <row r="354" spans="8:8" x14ac:dyDescent="0.2">
      <c r="H354" s="3"/>
    </row>
    <row r="355" spans="8:8" x14ac:dyDescent="0.2">
      <c r="H355" s="3"/>
    </row>
    <row r="356" spans="8:8" x14ac:dyDescent="0.2">
      <c r="H356" s="3"/>
    </row>
    <row r="357" spans="8:8" x14ac:dyDescent="0.2">
      <c r="H357" s="3"/>
    </row>
    <row r="358" spans="8:8" x14ac:dyDescent="0.2">
      <c r="H358" s="3"/>
    </row>
    <row r="359" spans="8:8" x14ac:dyDescent="0.2">
      <c r="H359" s="3"/>
    </row>
    <row r="360" spans="8:8" x14ac:dyDescent="0.2">
      <c r="H360" s="3"/>
    </row>
    <row r="361" spans="8:8" x14ac:dyDescent="0.2">
      <c r="H361" s="3"/>
    </row>
    <row r="362" spans="8:8" x14ac:dyDescent="0.2">
      <c r="H362" s="3"/>
    </row>
    <row r="363" spans="8:8" x14ac:dyDescent="0.2">
      <c r="H363" s="3"/>
    </row>
    <row r="364" spans="8:8" x14ac:dyDescent="0.2">
      <c r="H364" s="3"/>
    </row>
    <row r="365" spans="8:8" x14ac:dyDescent="0.2">
      <c r="H365" s="3"/>
    </row>
    <row r="366" spans="8:8" x14ac:dyDescent="0.2">
      <c r="H366" s="3"/>
    </row>
    <row r="367" spans="8:8" x14ac:dyDescent="0.2">
      <c r="H367" s="3"/>
    </row>
    <row r="368" spans="8:8" x14ac:dyDescent="0.2">
      <c r="H368" s="3"/>
    </row>
    <row r="369" spans="8:8" x14ac:dyDescent="0.2">
      <c r="H369" s="3"/>
    </row>
    <row r="370" spans="8:8" x14ac:dyDescent="0.2">
      <c r="H370" s="3"/>
    </row>
    <row r="371" spans="8:8" x14ac:dyDescent="0.2">
      <c r="H371" s="3"/>
    </row>
    <row r="372" spans="8:8" x14ac:dyDescent="0.2">
      <c r="H372" s="3"/>
    </row>
    <row r="373" spans="8:8" x14ac:dyDescent="0.2">
      <c r="H373" s="3"/>
    </row>
    <row r="374" spans="8:8" x14ac:dyDescent="0.2">
      <c r="H374" s="3"/>
    </row>
    <row r="375" spans="8:8" x14ac:dyDescent="0.2">
      <c r="H375" s="3"/>
    </row>
    <row r="376" spans="8:8" x14ac:dyDescent="0.2">
      <c r="H376" s="3"/>
    </row>
    <row r="377" spans="8:8" x14ac:dyDescent="0.2">
      <c r="H377" s="3"/>
    </row>
    <row r="378" spans="8:8" x14ac:dyDescent="0.2">
      <c r="H378" s="3"/>
    </row>
    <row r="379" spans="8:8" x14ac:dyDescent="0.2">
      <c r="H379" s="3"/>
    </row>
    <row r="380" spans="8:8" x14ac:dyDescent="0.2">
      <c r="H380" s="3"/>
    </row>
    <row r="381" spans="8:8" x14ac:dyDescent="0.2">
      <c r="H381" s="3"/>
    </row>
    <row r="382" spans="8:8" x14ac:dyDescent="0.2">
      <c r="H382" s="3"/>
    </row>
    <row r="383" spans="8:8" x14ac:dyDescent="0.2">
      <c r="H383" s="3"/>
    </row>
    <row r="384" spans="8:8" x14ac:dyDescent="0.2">
      <c r="H384" s="3"/>
    </row>
    <row r="385" spans="8:8" x14ac:dyDescent="0.2">
      <c r="H385" s="3"/>
    </row>
    <row r="386" spans="8:8" x14ac:dyDescent="0.2">
      <c r="H386" s="3"/>
    </row>
    <row r="387" spans="8:8" x14ac:dyDescent="0.2">
      <c r="H387" s="3"/>
    </row>
    <row r="388" spans="8:8" x14ac:dyDescent="0.2">
      <c r="H388" s="3"/>
    </row>
    <row r="389" spans="8:8" x14ac:dyDescent="0.2">
      <c r="H389" s="3"/>
    </row>
    <row r="390" spans="8:8" x14ac:dyDescent="0.2">
      <c r="H390" s="3"/>
    </row>
    <row r="391" spans="8:8" x14ac:dyDescent="0.2">
      <c r="H391" s="3"/>
    </row>
    <row r="392" spans="8:8" x14ac:dyDescent="0.2">
      <c r="H392" s="3"/>
    </row>
    <row r="393" spans="8:8" x14ac:dyDescent="0.2">
      <c r="H393" s="3"/>
    </row>
    <row r="394" spans="8:8" x14ac:dyDescent="0.2">
      <c r="H394" s="3"/>
    </row>
    <row r="395" spans="8:8" x14ac:dyDescent="0.2">
      <c r="H395" s="3"/>
    </row>
    <row r="396" spans="8:8" x14ac:dyDescent="0.2">
      <c r="H396" s="3"/>
    </row>
    <row r="397" spans="8:8" x14ac:dyDescent="0.2">
      <c r="H397" s="3"/>
    </row>
    <row r="398" spans="8:8" x14ac:dyDescent="0.2">
      <c r="H398" s="3"/>
    </row>
    <row r="399" spans="8:8" x14ac:dyDescent="0.2">
      <c r="H399" s="3"/>
    </row>
    <row r="400" spans="8:8" x14ac:dyDescent="0.2">
      <c r="H400" s="3"/>
    </row>
    <row r="401" spans="8:8" x14ac:dyDescent="0.2">
      <c r="H401" s="3"/>
    </row>
    <row r="402" spans="8:8" x14ac:dyDescent="0.2">
      <c r="H402" s="3"/>
    </row>
    <row r="403" spans="8:8" x14ac:dyDescent="0.2">
      <c r="H403" s="3"/>
    </row>
    <row r="404" spans="8:8" x14ac:dyDescent="0.2">
      <c r="H404" s="3"/>
    </row>
    <row r="405" spans="8:8" x14ac:dyDescent="0.2">
      <c r="H405" s="3"/>
    </row>
    <row r="406" spans="8:8" x14ac:dyDescent="0.2">
      <c r="H406" s="3"/>
    </row>
    <row r="407" spans="8:8" x14ac:dyDescent="0.2">
      <c r="H407" s="3"/>
    </row>
    <row r="408" spans="8:8" x14ac:dyDescent="0.2">
      <c r="H408" s="3"/>
    </row>
    <row r="409" spans="8:8" x14ac:dyDescent="0.2">
      <c r="H409" s="3"/>
    </row>
    <row r="410" spans="8:8" x14ac:dyDescent="0.2">
      <c r="H410" s="3"/>
    </row>
    <row r="411" spans="8:8" x14ac:dyDescent="0.2">
      <c r="H411" s="3"/>
    </row>
    <row r="412" spans="8:8" x14ac:dyDescent="0.2">
      <c r="H412" s="3"/>
    </row>
    <row r="413" spans="8:8" x14ac:dyDescent="0.2">
      <c r="H413" s="3"/>
    </row>
    <row r="414" spans="8:8" x14ac:dyDescent="0.2">
      <c r="H414" s="3"/>
    </row>
    <row r="415" spans="8:8" x14ac:dyDescent="0.2">
      <c r="H415" s="3"/>
    </row>
    <row r="416" spans="8:8" x14ac:dyDescent="0.2">
      <c r="H416" s="3"/>
    </row>
    <row r="417" spans="8:8" x14ac:dyDescent="0.2">
      <c r="H417" s="3"/>
    </row>
    <row r="418" spans="8:8" x14ac:dyDescent="0.2">
      <c r="H418" s="3"/>
    </row>
    <row r="419" spans="8:8" x14ac:dyDescent="0.2">
      <c r="H419" s="3"/>
    </row>
  </sheetData>
  <mergeCells count="7">
    <mergeCell ref="A67:H67"/>
    <mergeCell ref="J1:L1"/>
    <mergeCell ref="D1:I1"/>
    <mergeCell ref="A3:L3"/>
    <mergeCell ref="K2:L2"/>
    <mergeCell ref="B64:C64"/>
    <mergeCell ref="A55:J55"/>
  </mergeCells>
  <phoneticPr fontId="0" type="noConversion"/>
  <pageMargins left="0.31496062992125984" right="0.31496062992125984" top="0.35433070866141736" bottom="0.35433070866141736" header="0.31496062992125984" footer="0.31496062992125984"/>
  <pageSetup paperSize="9" scale="70" fitToHeight="0" orientation="landscape" r:id="rId1"/>
  <customProperties>
    <customPr name="LastActive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НМЦК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URIST</dc:creator>
  <cp:lastModifiedBy>Шушаков Алексей Олегович</cp:lastModifiedBy>
  <cp:lastPrinted>2026-07-28T11:08:05Z</cp:lastPrinted>
  <dcterms:created xsi:type="dcterms:W3CDTF">2014-01-17T08:53:04Z</dcterms:created>
  <dcterms:modified xsi:type="dcterms:W3CDTF">2026-07-28T11:08:06Z</dcterms:modified>
</cp:coreProperties>
</file>