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20" windowWidth="19020" windowHeight="11760"/>
  </bookViews>
  <sheets>
    <sheet name="расчет и обосн. цены" sheetId="4" r:id="rId1"/>
  </sheets>
  <definedNames>
    <definedName name="_xlnm.Print_Area" localSheetId="0">'расчет и обосн. цены'!$A$1:$O$15</definedName>
  </definedNames>
  <calcPr calcId="145621"/>
</workbook>
</file>

<file path=xl/calcChain.xml><?xml version="1.0" encoding="utf-8"?>
<calcChain xmlns="http://schemas.openxmlformats.org/spreadsheetml/2006/main">
  <c r="L5" i="4" l="1"/>
  <c r="M5" i="4" s="1"/>
  <c r="N5" i="4" s="1"/>
  <c r="O5" i="4" s="1"/>
  <c r="I5" i="4"/>
  <c r="J5" i="4" s="1"/>
  <c r="K5" i="4" s="1"/>
</calcChain>
</file>

<file path=xl/sharedStrings.xml><?xml version="1.0" encoding="utf-8"?>
<sst xmlns="http://schemas.openxmlformats.org/spreadsheetml/2006/main" count="31" uniqueCount="30">
  <si>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</si>
  <si>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</si>
  <si>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</si>
  <si>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</si>
  <si>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</si>
  <si>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</si>
  <si>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</si>
  <si>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</si>
  <si>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</si>
  <si>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</si>
  <si>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</si>
  <si>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</si>
  <si>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</si>
  <si>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</si>
  <si>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</si>
  <si>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</si>
  <si>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</si>
  <si>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Сотрудник контрактной службы (инициатор закупки)</t>
  </si>
  <si>
    <t xml:space="preserve">Расчет и обоснование начальной максимальной цены контракта (НМЦК), цены контракта заключаемого с единственным поставщиком (ЦКЕП)
</t>
  </si>
  <si>
    <t>Используемый метод определения НМЦК, ЦКЕП:</t>
  </si>
  <si>
    <t>Специалист по охране труда</t>
  </si>
  <si>
    <t>А.В. Ян-фон-тен</t>
  </si>
  <si>
    <t xml:space="preserve">Поставщик     №1 от   13.04.2026   №575
</t>
  </si>
  <si>
    <t xml:space="preserve">Поставщик №2 от 13.04.2026 
№576
</t>
  </si>
  <si>
    <t xml:space="preserve">Поставщик №3 от 13.04.2026 
№577
</t>
  </si>
  <si>
    <t>1 раб.место</t>
  </si>
  <si>
    <t>Услуги по проведению"Специальной оценки условий труда на рабочем месте"</t>
  </si>
  <si>
    <t>Среднее значение НМЦК, ЦКЕП, рассчитанное методом сопоставимых рыночных цен (анализом рынка) составило 7 366,66 рублей.</t>
  </si>
  <si>
    <t>Дата составления 13.04.2026</t>
  </si>
  <si>
    <t>В целях экономии и в рамках выделенных бюджетных обязательств НМЦК будет составлять 7366 (семь тысяч триста шестьдесят шесть) рублей 66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</si>
</sst>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0.0000"/>
  </numFmts>
  <fonts count="13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Border="1"/>
    <xf numFmtId="0" fontId="2" fillId="0" borderId="4" xfId="0" applyFont="1" applyBorder="1"/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4" fontId="7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457" name="Picture 1">
          <a:extLst>
            <a:ext uri="{FF2B5EF4-FFF2-40B4-BE49-F238E27FC236}">
              <a16:creationId xmlns="" xmlns:a16="http://schemas.microsoft.com/office/drawing/2014/main" id="{B564F9AB-D7E0-448A-93C0-9185238A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8098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1458" name="Picture 2">
          <a:extLst>
            <a:ext uri="{FF2B5EF4-FFF2-40B4-BE49-F238E27FC236}">
              <a16:creationId xmlns="" xmlns:a16="http://schemas.microsoft.com/office/drawing/2014/main" id="{F6931A97-170F-403E-9047-38EE1633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27813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1459" name="Picture 5">
          <a:extLst>
            <a:ext uri="{FF2B5EF4-FFF2-40B4-BE49-F238E27FC236}">
              <a16:creationId xmlns="" xmlns:a16="http://schemas.microsoft.com/office/drawing/2014/main" id="{EDCC9C0F-4259-4B4D-9C60-A252E743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34575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1460" name="Picture 6">
          <a:extLst>
            <a:ext uri="{FF2B5EF4-FFF2-40B4-BE49-F238E27FC236}">
              <a16:creationId xmlns="" xmlns:a16="http://schemas.microsoft.com/office/drawing/2014/main" id="{D13483B1-2B0B-4919-836B-B65EB804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575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tabSelected="1" view="pageBreakPreview" topLeftCell="A10" zoomScale="80" zoomScaleNormal="100" zoomScaleSheetLayoutView="80" zoomScalePageLayoutView="90" workbookViewId="0">
      <selection activeCell="I15" sqref="I15"/>
    </sheetView>
  </sheetViews>
  <sheetFormatPr defaultColWidth="38.42578125" defaultRowHeight="59.25" customHeight="1" x14ac:dyDescent="0.2"/>
  <cols>
    <col min="1" max="1" width="3.140625" style="3" customWidth="1"/>
    <col min="2" max="2" width="38.42578125" style="3" customWidth="1"/>
    <col min="3" max="3" width="7.5703125" style="3" customWidth="1"/>
    <col min="4" max="4" width="6.85546875" style="3" customWidth="1"/>
    <col min="5" max="5" width="20.5703125" style="3" customWidth="1"/>
    <col min="6" max="6" width="18" style="3" customWidth="1"/>
    <col min="7" max="7" width="17.5703125" style="3" customWidth="1"/>
    <col min="8" max="8" width="9.140625" style="3" customWidth="1"/>
    <col min="9" max="9" width="15.5703125" style="3" customWidth="1"/>
    <col min="10" max="10" width="15.42578125" style="3" customWidth="1"/>
    <col min="11" max="11" width="14.28515625" style="3" customWidth="1"/>
    <col min="12" max="12" width="22.7109375" style="3" customWidth="1"/>
    <col min="13" max="13" width="19.28515625" style="3" customWidth="1"/>
    <col min="14" max="14" width="14.7109375" style="3" customWidth="1"/>
    <col min="15" max="15" width="16.42578125" style="3" customWidth="1"/>
    <col min="16" max="254" width="9.140625" style="3" customWidth="1"/>
    <col min="255" max="255" width="3.140625" style="3" customWidth="1"/>
    <col min="256" max="16384" width="38.42578125" style="3"/>
  </cols>
  <sheetData>
    <row r="1" spans="1:256" ht="36.75" customHeight="1" x14ac:dyDescent="0.3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50.25" customHeight="1" x14ac:dyDescent="0.3">
      <c r="A2" s="37" t="s">
        <v>19</v>
      </c>
      <c r="B2" s="37"/>
      <c r="C2" s="37" t="s">
        <v>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59.25" customHeight="1" x14ac:dyDescent="0.2">
      <c r="A3" s="38" t="s">
        <v>1</v>
      </c>
      <c r="B3" s="38" t="s">
        <v>2</v>
      </c>
      <c r="C3" s="39" t="s">
        <v>3</v>
      </c>
      <c r="D3" s="39" t="s">
        <v>4</v>
      </c>
      <c r="E3" s="41" t="s">
        <v>5</v>
      </c>
      <c r="F3" s="42"/>
      <c r="G3" s="43"/>
      <c r="H3" s="2"/>
      <c r="I3" s="44" t="s">
        <v>6</v>
      </c>
      <c r="J3" s="44"/>
      <c r="K3" s="44"/>
      <c r="L3" s="45" t="s">
        <v>7</v>
      </c>
      <c r="M3" s="45"/>
      <c r="N3" s="45"/>
      <c r="O3" s="45"/>
    </row>
    <row r="4" spans="1:256" ht="168" customHeight="1" x14ac:dyDescent="0.2">
      <c r="A4" s="38"/>
      <c r="B4" s="39"/>
      <c r="C4" s="40"/>
      <c r="D4" s="40"/>
      <c r="E4" s="27" t="s">
        <v>22</v>
      </c>
      <c r="F4" s="27" t="s">
        <v>23</v>
      </c>
      <c r="G4" s="27" t="s">
        <v>24</v>
      </c>
      <c r="H4" s="4" t="s">
        <v>8</v>
      </c>
      <c r="I4" s="29" t="s">
        <v>9</v>
      </c>
      <c r="J4" s="5" t="s">
        <v>10</v>
      </c>
      <c r="K4" s="6" t="s">
        <v>11</v>
      </c>
      <c r="L4" s="7" t="s">
        <v>12</v>
      </c>
      <c r="M4" s="5" t="s">
        <v>13</v>
      </c>
      <c r="N4" s="5" t="s">
        <v>14</v>
      </c>
      <c r="O4" s="5" t="s">
        <v>15</v>
      </c>
    </row>
    <row r="5" spans="1:256" ht="66" customHeight="1" x14ac:dyDescent="0.2">
      <c r="A5" s="19">
        <v>1</v>
      </c>
      <c r="B5" s="20" t="s">
        <v>26</v>
      </c>
      <c r="C5" s="21" t="s">
        <v>25</v>
      </c>
      <c r="D5" s="20">
        <v>2</v>
      </c>
      <c r="E5" s="22">
        <v>3950</v>
      </c>
      <c r="F5" s="28">
        <v>3600</v>
      </c>
      <c r="G5" s="22">
        <v>3500</v>
      </c>
      <c r="H5" s="23" t="s">
        <v>16</v>
      </c>
      <c r="I5" s="30">
        <f>AVERAGE(E5:G5)</f>
        <v>3683.3333333333335</v>
      </c>
      <c r="J5" s="24">
        <f>SQRT(((SUM((POWER(G5-I5,2)),(POWER(F5-I5,2)),(POWER(E5-I5,2)))/(COLUMNS(E5:G5)-1))))</f>
        <v>236.29078131263043</v>
      </c>
      <c r="K5" s="24">
        <f>J5/I5*100</f>
        <v>6.4151343342795579</v>
      </c>
      <c r="L5" s="22">
        <f>((D5/3)*(SUM(E5:G5)))</f>
        <v>7366.6666666666661</v>
      </c>
      <c r="M5" s="25">
        <f>L5/D5</f>
        <v>3683.333333333333</v>
      </c>
      <c r="N5" s="26">
        <f>ROUNDDOWN(M5,2)</f>
        <v>3683.33</v>
      </c>
      <c r="O5" s="26">
        <f>N5*D5</f>
        <v>7366.66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70.150000000000006" customHeight="1" x14ac:dyDescent="0.2">
      <c r="A6" s="19">
        <v>2</v>
      </c>
      <c r="B6" s="20"/>
      <c r="C6" s="21"/>
      <c r="D6" s="20"/>
      <c r="E6" s="22"/>
      <c r="F6" s="28"/>
      <c r="G6" s="22"/>
      <c r="H6" s="23" t="s">
        <v>16</v>
      </c>
      <c r="I6" s="30"/>
      <c r="J6" s="24"/>
      <c r="K6" s="24"/>
      <c r="L6" s="22"/>
      <c r="M6" s="25"/>
      <c r="N6" s="26"/>
      <c r="O6" s="26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43.5" customHeight="1" x14ac:dyDescent="0.2">
      <c r="A7" s="19">
        <v>3</v>
      </c>
      <c r="B7" s="20"/>
      <c r="C7" s="21"/>
      <c r="D7" s="20"/>
      <c r="E7" s="22"/>
      <c r="F7" s="28"/>
      <c r="G7" s="22"/>
      <c r="H7" s="23"/>
      <c r="I7" s="30"/>
      <c r="J7" s="24"/>
      <c r="K7" s="24"/>
      <c r="L7" s="22"/>
      <c r="M7" s="25"/>
      <c r="N7" s="26"/>
      <c r="O7" s="26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43.5" customHeight="1" x14ac:dyDescent="0.2">
      <c r="A8" s="19">
        <v>4</v>
      </c>
      <c r="B8" s="20"/>
      <c r="C8" s="21"/>
      <c r="D8" s="20"/>
      <c r="E8" s="22"/>
      <c r="F8" s="28"/>
      <c r="G8" s="22"/>
      <c r="H8" s="23"/>
      <c r="I8" s="30"/>
      <c r="J8" s="24"/>
      <c r="K8" s="24"/>
      <c r="L8" s="22"/>
      <c r="M8" s="25"/>
      <c r="N8" s="26"/>
      <c r="O8" s="26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43.5" customHeight="1" x14ac:dyDescent="0.2">
      <c r="A9" s="19">
        <v>5</v>
      </c>
      <c r="B9" s="20"/>
      <c r="C9" s="21"/>
      <c r="D9" s="20"/>
      <c r="E9" s="22"/>
      <c r="F9" s="28"/>
      <c r="G9" s="22"/>
      <c r="H9" s="23"/>
      <c r="I9" s="30"/>
      <c r="J9" s="24"/>
      <c r="K9" s="24"/>
      <c r="L9" s="22"/>
      <c r="M9" s="25"/>
      <c r="N9" s="26"/>
      <c r="O9" s="26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43.5" customHeight="1" x14ac:dyDescent="0.2">
      <c r="A10" s="19"/>
      <c r="B10" s="20"/>
      <c r="C10" s="21"/>
      <c r="D10" s="20"/>
      <c r="E10" s="22"/>
      <c r="F10" s="28"/>
      <c r="G10" s="22"/>
      <c r="H10" s="23"/>
      <c r="I10" s="30"/>
      <c r="J10" s="24"/>
      <c r="K10" s="24"/>
      <c r="L10" s="22"/>
      <c r="M10" s="25"/>
      <c r="N10" s="26"/>
      <c r="O10" s="26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43.5" customHeight="1" x14ac:dyDescent="0.2">
      <c r="A11" s="19"/>
      <c r="B11" s="20"/>
      <c r="C11" s="21"/>
      <c r="D11" s="20"/>
      <c r="E11" s="22"/>
      <c r="F11" s="28"/>
      <c r="G11" s="22"/>
      <c r="H11" s="23"/>
      <c r="I11" s="30"/>
      <c r="J11" s="24"/>
      <c r="K11" s="24"/>
      <c r="L11" s="22"/>
      <c r="M11" s="25"/>
      <c r="N11" s="26"/>
      <c r="O11" s="26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ht="59.25" customHeight="1" x14ac:dyDescent="0.2">
      <c r="A12" s="46" t="s">
        <v>27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59.25" customHeight="1" x14ac:dyDescent="0.3">
      <c r="A13" s="48" t="s">
        <v>28</v>
      </c>
      <c r="B13" s="48"/>
      <c r="C13" s="10"/>
      <c r="D13" s="1"/>
      <c r="E13" s="49" t="s">
        <v>29</v>
      </c>
      <c r="F13" s="50"/>
      <c r="G13" s="50"/>
      <c r="H13" s="50"/>
      <c r="I13" s="50"/>
      <c r="J13" s="50"/>
      <c r="K13" s="5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ht="38.25" customHeight="1" x14ac:dyDescent="0.3">
      <c r="A14" s="31" t="s">
        <v>17</v>
      </c>
      <c r="B14" s="31"/>
      <c r="C14" s="33" t="s">
        <v>20</v>
      </c>
      <c r="D14" s="33"/>
      <c r="E14" s="33"/>
      <c r="F14" s="12"/>
      <c r="G14" s="13" t="s">
        <v>21</v>
      </c>
      <c r="H14" s="13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59.25" customHeight="1" x14ac:dyDescent="0.25">
      <c r="A15" s="32"/>
      <c r="B15" s="32"/>
      <c r="C15" s="32"/>
      <c r="D15" s="14"/>
      <c r="E15" s="15"/>
      <c r="F15" s="16"/>
      <c r="G15" s="17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</sheetData>
  <mergeCells count="16">
    <mergeCell ref="A14:B14"/>
    <mergeCell ref="A15:C15"/>
    <mergeCell ref="C14:E14"/>
    <mergeCell ref="A1:O1"/>
    <mergeCell ref="A2:B2"/>
    <mergeCell ref="C2:O2"/>
    <mergeCell ref="A3:A4"/>
    <mergeCell ref="B3:B4"/>
    <mergeCell ref="C3:C4"/>
    <mergeCell ref="D3:D4"/>
    <mergeCell ref="E3:G3"/>
    <mergeCell ref="I3:K3"/>
    <mergeCell ref="L3:O3"/>
    <mergeCell ref="A12:O12"/>
    <mergeCell ref="A13:B13"/>
    <mergeCell ref="E13:K13"/>
  </mergeCells>
  <pageMargins left="0.7" right="0.7" top="0.75" bottom="0.75" header="0.3" footer="0.3"/>
  <pageSetup paperSize="9" scale="54" orientation="landscape" r:id="rId1"/>
  <headerFooter>
    <oddHeader xml:space="preserve">&amp;R&amp;"Times New Roman,обычный"&amp;14Приложение №2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и обосн. цены</vt:lpstr>
      <vt:lpstr>'расчет и обосн. цены'!Область_печати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Ирина</cp:lastModifiedBy>
  <cp:lastPrinted>2026-04-13T08:16:15Z</cp:lastPrinted>
  <dcterms:created xsi:type="dcterms:W3CDTF">2011-01-28T08:18:11Z</dcterms:created>
  <dcterms:modified xsi:type="dcterms:W3CDTF">2026-04-13T08:16:31Z</dcterms:modified>
</cp:coreProperties>
</file>