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6\1ЗАЯВКИ\Коваленко -Краны (2835)\"/>
    </mc:Choice>
  </mc:AlternateContent>
  <xr:revisionPtr revIDLastSave="0" documentId="13_ncr:1_{7990E8D0-E62E-466F-B807-B11E9EBB17BA}" xr6:coauthVersionLast="36" xr6:coauthVersionMax="47" xr10:uidLastSave="{00000000-0000-0000-0000-000000000000}"/>
  <bookViews>
    <workbookView xWindow="0" yWindow="0" windowWidth="28800" windowHeight="11625" tabRatio="832" xr2:uid="{00000000-000D-0000-FFFF-FFFF00000000}"/>
  </bookViews>
  <sheets>
    <sheet name="обоснование НМЦК" sheetId="8" r:id="rId1"/>
    <sheet name="НМЦК" sheetId="20" r:id="rId2"/>
  </sheets>
  <definedNames>
    <definedName name="_xlnm._FilterDatabase" localSheetId="1" hidden="1">НМЦК!$A$9:$N$9</definedName>
  </definedNames>
  <calcPr calcId="191029" fullPrecision="0" calcOnSave="0"/>
</workbook>
</file>

<file path=xl/calcChain.xml><?xml version="1.0" encoding="utf-8"?>
<calcChain xmlns="http://schemas.openxmlformats.org/spreadsheetml/2006/main">
  <c r="L10" i="20" l="1"/>
  <c r="G10" i="20"/>
  <c r="J10" i="20" l="1"/>
  <c r="K10" i="20" s="1"/>
  <c r="N10" i="20" l="1"/>
  <c r="N12" i="20" s="1"/>
  <c r="M10" i="20"/>
</calcChain>
</file>

<file path=xl/sharedStrings.xml><?xml version="1.0" encoding="utf-8"?>
<sst xmlns="http://schemas.openxmlformats.org/spreadsheetml/2006/main" count="41" uniqueCount="40">
  <si>
    <t>(предмет контракта)</t>
  </si>
  <si>
    <t>Основные характеристики объекта закупки</t>
  </si>
  <si>
    <t>Используемый метод определения НМЦК с обоснованием:</t>
  </si>
  <si>
    <t>Работник контрактной службы</t>
  </si>
  <si>
    <t xml:space="preserve"> ______________ (должность)</t>
  </si>
  <si>
    <t>№ п/п</t>
  </si>
  <si>
    <t>Среднее квадратичное отклонение</t>
  </si>
  <si>
    <t>Определение однородности совокупности значений выявленных цен</t>
  </si>
  <si>
    <t>Наименование товара (работы, услуги)</t>
  </si>
  <si>
    <t>&lt;ц&gt; - средн. арифм. величина цены единицы прод-ции, руб.</t>
  </si>
  <si>
    <t>6=3+4+5</t>
  </si>
  <si>
    <t xml:space="preserve">                  , руб. </t>
  </si>
  <si>
    <t>Обоснование начальной (максимальной) цены контракта (НМЦК)</t>
  </si>
  <si>
    <t>Номер источника ценовой информации (ИЦИ №i) и цена единицы товара, работы, услуги, представленная i-тым ИЦИ (Цi), руб.</t>
  </si>
  <si>
    <t>8 = кол-во ответов ИЦИ</t>
  </si>
  <si>
    <t>n - кол-во значений, используемых в расчете</t>
  </si>
  <si>
    <t>=8 (с учётом округления до двух знаков после запятой)</t>
  </si>
  <si>
    <t>9 (округл)</t>
  </si>
  <si>
    <t>9= 6/8</t>
  </si>
  <si>
    <t>12=9*7</t>
  </si>
  <si>
    <t>Основные характеристики объекта закупки:</t>
  </si>
  <si>
    <t>Используемый метод определения НМЦК:</t>
  </si>
  <si>
    <t>Расчёт НМЦК:</t>
  </si>
  <si>
    <t>КП 1</t>
  </si>
  <si>
    <t>КП 2</t>
  </si>
  <si>
    <t>КП 3</t>
  </si>
  <si>
    <t xml:space="preserve">Раздел V аукционной Документации 
</t>
  </si>
  <si>
    <t>метод сопоставимых рыночных цен (анализа рынка)</t>
  </si>
  <si>
    <r>
      <t xml:space="preserve">V - коэф-нт вариации </t>
    </r>
    <r>
      <rPr>
        <i/>
        <sz val="10"/>
        <rFont val="Times New Roman"/>
        <family val="1"/>
        <charset val="204"/>
      </rPr>
      <t>(не должен превышать 33%)</t>
    </r>
  </si>
  <si>
    <t xml:space="preserve">v - кол-во (объем) закупаемого товара (работы, услуги) </t>
  </si>
  <si>
    <t xml:space="preserve">Определение начальной (максимальной) цены договора осуществлялось с применением метода анализа рыночной стоимости закупаемых товаров, работ, услуг на основании анализа действующих цен на Услуги различных подрядчиков, отвечающих требованиям Заказчика. </t>
  </si>
  <si>
    <r>
      <t xml:space="preserve">НМЦКрын., руб. (определение и обоснование НМЦК представлено в </t>
    </r>
    <r>
      <rPr>
        <sz val="12"/>
        <color rgb="FF000000"/>
        <rFont val="Times New Roman"/>
        <family val="1"/>
        <charset val="204"/>
      </rPr>
      <t>Приложении № 1)</t>
    </r>
  </si>
  <si>
    <t>___________ /Фаддеев Л.А./ (подпись/ФИО)</t>
  </si>
  <si>
    <t>Исполнитель: Фаддеев Л.А. (ФИО), контактный тел. 13-22</t>
  </si>
  <si>
    <t xml:space="preserve">Дата подготовки обоснования НМЦК:  01.06.2026 </t>
  </si>
  <si>
    <t>28.14.13.131 - Краны (шаровые, конусные и цилиндрические)</t>
  </si>
  <si>
    <t xml:space="preserve">28.14.13.131 </t>
  </si>
  <si>
    <t>Кран шаровой латунный с дренажем и воздухоотводчиком трехходовой LD Pride 44.15. В-В. С. Р Ду 15 M20 Ру 40</t>
  </si>
  <si>
    <t>В соответствии с описанием объекта закупки</t>
  </si>
  <si>
    <t>Начальная (максимальная) цена контракта определена Заказчиком  в  сумме 16 890,00 (Шестнадцать тысяч восемьсот девяносто) рублей 00 копеек  в т.ч. НДС 22% (далее – НМЦК).  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           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 Рекомендаций.
Ведущий специалист отдела закупочнлый деятельности
ФИЦ ИУ РАН                                               ______________Фаддеев Лев Александрович      01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</si>
</sst>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/>
    <xf numFmtId="2" fontId="10" fillId="0" borderId="0" xfId="0" applyNumberFormat="1" applyFont="1" applyAlignment="1">
      <alignment horizontal="center" vertical="center"/>
    </xf>
    <xf numFmtId="2" fontId="14" fillId="0" borderId="12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2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textRotation="90" wrapText="1"/>
    </xf>
    <xf numFmtId="2" fontId="15" fillId="0" borderId="2" xfId="0" applyNumberFormat="1" applyFont="1" applyBorder="1" applyAlignment="1">
      <alignment horizontal="center" vertical="center" textRotation="90" wrapText="1"/>
    </xf>
    <xf numFmtId="4" fontId="14" fillId="0" borderId="3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571500</xdr:rowOff>
    </xdr:from>
    <xdr:to>
      <xdr:col>6</xdr:col>
      <xdr:colOff>524256</xdr:colOff>
      <xdr:row>7</xdr:row>
      <xdr:rowOff>819150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1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>
          <a:fillRect/>
        </a:stretch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7</xdr:row>
      <xdr:rowOff>828674</xdr:rowOff>
    </xdr:from>
    <xdr:to>
      <xdr:col>11</xdr:col>
      <xdr:colOff>868680</xdr:colOff>
      <xdr:row>7</xdr:row>
      <xdr:rowOff>1219199</xdr:rowOff>
    </xdr:to>
    <xdr:pic>
      <xdr:nvPicPr>
        <xdr:cNvPr id="19106" name="Picture 21" descr="C:\Temp\KClipboardExport\sssqsznq.gif">
          <a:extLst>
            <a:ext uri="{FF2B5EF4-FFF2-40B4-BE49-F238E27FC236}">
              <a16:creationId xmlns:a16="http://schemas.microsoft.com/office/drawing/2014/main" id="{00000000-0008-0000-01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7</xdr:row>
      <xdr:rowOff>923925</xdr:rowOff>
    </xdr:from>
    <xdr:to>
      <xdr:col>12</xdr:col>
      <xdr:colOff>709803</xdr:colOff>
      <xdr:row>7</xdr:row>
      <xdr:rowOff>1247775</xdr:rowOff>
    </xdr:to>
    <xdr:pic>
      <xdr:nvPicPr>
        <xdr:cNvPr id="19107" name="Picture 19" descr="C:\Temp\KClipboardExport\8c4wnzhy.gif">
          <a:extLst>
            <a:ext uri="{FF2B5EF4-FFF2-40B4-BE49-F238E27FC236}">
              <a16:creationId xmlns:a16="http://schemas.microsoft.com/office/drawing/2014/main" id="{00000000-0008-0000-01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38101</xdr:colOff>
      <xdr:row>7</xdr:row>
      <xdr:rowOff>114300</xdr:rowOff>
    </xdr:from>
    <xdr:to>
      <xdr:col>13</xdr:col>
      <xdr:colOff>898399</xdr:colOff>
      <xdr:row>7</xdr:row>
      <xdr:rowOff>600075</xdr:rowOff>
    </xdr:to>
    <xdr:pic>
      <xdr:nvPicPr>
        <xdr:cNvPr id="19109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/>
        <a:stretch>
          <a:fillRect/>
        </a:stretch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561975</xdr:colOff>
      <xdr:row>11</xdr:row>
      <xdr:rowOff>38100</xdr:rowOff>
    </xdr:from>
    <xdr:to>
      <xdr:col>12</xdr:col>
      <xdr:colOff>575311</xdr:colOff>
      <xdr:row>11</xdr:row>
      <xdr:rowOff>333375</xdr:rowOff>
    </xdr:to>
    <xdr:pic>
      <xdr:nvPicPr>
        <xdr:cNvPr id="19110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6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723" b="33061"/>
        <a:stretch>
          <a:fillRect/>
        </a:stretch>
      </xdr:blipFill>
      <xdr:spPr bwMode="auto">
        <a:xfrm>
          <a:off x="7534275" y="6838950"/>
          <a:ext cx="88963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6</xdr:row>
      <xdr:rowOff>333375</xdr:rowOff>
    </xdr:from>
    <xdr:to>
      <xdr:col>13</xdr:col>
      <xdr:colOff>613791</xdr:colOff>
      <xdr:row>6</xdr:row>
      <xdr:rowOff>600075</xdr:rowOff>
    </xdr:to>
    <xdr:pic>
      <xdr:nvPicPr>
        <xdr:cNvPr id="19111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836" b="28496"/>
        <a:stretch>
          <a:fillRect/>
        </a:stretch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20</xdr:row>
      <xdr:rowOff>19049</xdr:rowOff>
    </xdr:from>
    <xdr:to>
      <xdr:col>1</xdr:col>
      <xdr:colOff>1709547</xdr:colOff>
      <xdr:row>23</xdr:row>
      <xdr:rowOff>133350</xdr:rowOff>
    </xdr:to>
    <xdr:pic>
      <xdr:nvPicPr>
        <xdr:cNvPr id="19122" name="Picture 690" descr="http://naiz.org/fz44/nmc/nmck.png">
          <a:extLst>
            <a:ext uri="{FF2B5EF4-FFF2-40B4-BE49-F238E27FC236}">
              <a16:creationId xmlns:a16="http://schemas.microsoft.com/office/drawing/2014/main" id="{00000000-0008-0000-01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33400" y="8496299"/>
          <a:ext cx="1604772" cy="6000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6"/>
  <sheetViews>
    <sheetView tabSelected="1" topLeftCell="A7" zoomScaleNormal="100" workbookViewId="0">
      <selection activeCell="H6" sqref="H6"/>
    </sheetView>
  </sheetViews>
  <sheetFormatPr defaultColWidth="9.140625" defaultRowHeight="15" x14ac:dyDescent="0.25"/>
  <cols>
    <col min="1" max="1" width="36.140625" style="3" customWidth="1"/>
    <col min="2" max="2" width="49" style="2" customWidth="1"/>
    <col min="3" max="16384" width="9.140625" style="1"/>
  </cols>
  <sheetData>
    <row r="1" spans="1:2" ht="25.5" customHeight="1" x14ac:dyDescent="0.25">
      <c r="A1" s="56" t="s">
        <v>12</v>
      </c>
      <c r="B1" s="56"/>
    </row>
    <row r="2" spans="1:2" ht="54.75" customHeight="1" x14ac:dyDescent="0.25">
      <c r="A2" s="57" t="s">
        <v>37</v>
      </c>
      <c r="B2" s="56"/>
    </row>
    <row r="3" spans="1:2" ht="15.75" x14ac:dyDescent="0.25">
      <c r="A3" s="58" t="s">
        <v>0</v>
      </c>
      <c r="B3" s="58"/>
    </row>
    <row r="4" spans="1:2" ht="15.75" x14ac:dyDescent="0.25">
      <c r="A4" s="4"/>
      <c r="B4" s="4"/>
    </row>
    <row r="5" spans="1:2" ht="86.25" customHeight="1" x14ac:dyDescent="0.25">
      <c r="A5" s="5" t="s">
        <v>1</v>
      </c>
      <c r="B5" s="41" t="s">
        <v>38</v>
      </c>
    </row>
    <row r="6" spans="1:2" ht="242.25" customHeight="1" x14ac:dyDescent="0.25">
      <c r="A6" s="5" t="s">
        <v>2</v>
      </c>
      <c r="B6" s="41" t="s">
        <v>30</v>
      </c>
    </row>
    <row r="7" spans="1:2" ht="91.5" customHeight="1" x14ac:dyDescent="0.25">
      <c r="A7" s="41" t="s">
        <v>31</v>
      </c>
      <c r="B7" s="52">
        <v>16890</v>
      </c>
    </row>
    <row r="8" spans="1:2" ht="29.25" customHeight="1" x14ac:dyDescent="0.25">
      <c r="A8" s="59" t="s">
        <v>34</v>
      </c>
      <c r="B8" s="60"/>
    </row>
    <row r="9" spans="1:2" ht="15.75" x14ac:dyDescent="0.25">
      <c r="A9" s="6"/>
      <c r="B9" s="6"/>
    </row>
    <row r="10" spans="1:2" ht="15.75" x14ac:dyDescent="0.25">
      <c r="A10" s="53" t="s">
        <v>3</v>
      </c>
      <c r="B10" s="53"/>
    </row>
    <row r="11" spans="1:2" ht="15.75" x14ac:dyDescent="0.25">
      <c r="A11" s="6"/>
      <c r="B11" s="6"/>
    </row>
    <row r="12" spans="1:2" ht="15.75" x14ac:dyDescent="0.25">
      <c r="A12" s="7" t="s">
        <v>4</v>
      </c>
      <c r="B12" s="51" t="s">
        <v>32</v>
      </c>
    </row>
    <row r="13" spans="1:2" ht="15.75" x14ac:dyDescent="0.25">
      <c r="A13" s="6"/>
      <c r="B13" s="6"/>
    </row>
    <row r="14" spans="1:2" ht="15.75" x14ac:dyDescent="0.25">
      <c r="A14" s="50">
        <v>46174</v>
      </c>
      <c r="B14" s="6"/>
    </row>
    <row r="15" spans="1:2" ht="15.75" x14ac:dyDescent="0.25">
      <c r="A15" s="8"/>
      <c r="B15" s="6"/>
    </row>
    <row r="16" spans="1:2" ht="29.25" customHeight="1" x14ac:dyDescent="0.25">
      <c r="A16" s="54" t="s">
        <v>33</v>
      </c>
      <c r="B16" s="55"/>
    </row>
  </sheetData>
  <mergeCells count="6">
    <mergeCell ref="A10:B10"/>
    <mergeCell ref="A16:B16"/>
    <mergeCell ref="A1:B1"/>
    <mergeCell ref="A2:B2"/>
    <mergeCell ref="A3:B3"/>
    <mergeCell ref="A8:B8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O35"/>
  <sheetViews>
    <sheetView topLeftCell="A13" zoomScaleNormal="100" workbookViewId="0">
      <selection activeCell="Q8" sqref="Q8"/>
    </sheetView>
  </sheetViews>
  <sheetFormatPr defaultColWidth="9.140625" defaultRowHeight="12.75" x14ac:dyDescent="0.25"/>
  <cols>
    <col min="1" max="1" width="6.42578125" style="9" customWidth="1"/>
    <col min="2" max="2" width="27.42578125" style="9" customWidth="1"/>
    <col min="3" max="3" width="13.7109375" style="42" customWidth="1"/>
    <col min="4" max="4" width="12.42578125" style="9" customWidth="1"/>
    <col min="5" max="5" width="12.42578125" style="14" customWidth="1"/>
    <col min="6" max="6" width="12" style="14" customWidth="1"/>
    <col min="7" max="7" width="12.140625" style="9" customWidth="1"/>
    <col min="8" max="8" width="8.42578125" style="9" customWidth="1"/>
    <col min="9" max="9" width="10" style="9" customWidth="1"/>
    <col min="10" max="10" width="12" style="14" customWidth="1"/>
    <col min="11" max="11" width="11" style="9" customWidth="1"/>
    <col min="12" max="12" width="13.140625" style="9" customWidth="1"/>
    <col min="13" max="13" width="11.28515625" style="9" customWidth="1"/>
    <col min="14" max="14" width="13.7109375" style="9" customWidth="1"/>
    <col min="15" max="16384" width="9.140625" style="9"/>
  </cols>
  <sheetData>
    <row r="1" spans="1:15" ht="12" customHeight="1" x14ac:dyDescent="0.2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5" hidden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 ht="72.75" customHeight="1" x14ac:dyDescent="0.2">
      <c r="A3" s="12"/>
      <c r="B3" s="12"/>
      <c r="C3" s="12"/>
      <c r="D3" s="12"/>
      <c r="E3" s="12"/>
      <c r="F3" s="12"/>
      <c r="G3" s="12"/>
      <c r="H3" s="12"/>
      <c r="I3" s="64" t="s">
        <v>26</v>
      </c>
      <c r="J3" s="64"/>
      <c r="K3" s="64"/>
      <c r="L3" s="64"/>
      <c r="M3" s="64"/>
      <c r="N3" s="64"/>
    </row>
    <row r="4" spans="1:15" ht="90" customHeight="1" x14ac:dyDescent="0.25">
      <c r="A4" s="78" t="s">
        <v>20</v>
      </c>
      <c r="B4" s="78"/>
      <c r="C4" s="61" t="s">
        <v>35</v>
      </c>
      <c r="D4" s="62"/>
      <c r="E4" s="62"/>
      <c r="F4" s="62"/>
      <c r="G4" s="62"/>
      <c r="H4" s="63"/>
      <c r="I4" s="29"/>
      <c r="J4" s="29"/>
      <c r="K4" s="29"/>
      <c r="L4" s="29"/>
      <c r="M4" s="29"/>
      <c r="N4" s="30"/>
      <c r="O4" s="30"/>
    </row>
    <row r="5" spans="1:15" ht="28.5" customHeight="1" x14ac:dyDescent="0.25">
      <c r="A5" s="78" t="s">
        <v>21</v>
      </c>
      <c r="B5" s="78"/>
      <c r="C5" s="44"/>
      <c r="D5" s="79" t="s">
        <v>27</v>
      </c>
      <c r="E5" s="79"/>
      <c r="F5" s="79"/>
      <c r="G5" s="79"/>
      <c r="H5" s="79"/>
      <c r="I5" s="29"/>
      <c r="J5" s="29"/>
      <c r="K5" s="29"/>
      <c r="L5" s="29"/>
      <c r="M5" s="29"/>
      <c r="N5" s="30"/>
      <c r="O5" s="30"/>
    </row>
    <row r="6" spans="1:15" ht="19.5" customHeight="1" x14ac:dyDescent="0.25">
      <c r="A6" s="78" t="s">
        <v>22</v>
      </c>
      <c r="B6" s="78"/>
      <c r="C6" s="45"/>
      <c r="D6" s="80"/>
      <c r="E6" s="80"/>
      <c r="F6" s="80"/>
      <c r="G6" s="80"/>
      <c r="H6" s="80"/>
      <c r="I6" s="29"/>
      <c r="J6" s="31"/>
      <c r="K6" s="29"/>
      <c r="L6" s="29"/>
      <c r="M6" s="29"/>
      <c r="N6" s="30"/>
      <c r="O6" s="30"/>
    </row>
    <row r="7" spans="1:15" ht="75" customHeight="1" thickBot="1" x14ac:dyDescent="0.3">
      <c r="A7" s="69" t="s">
        <v>5</v>
      </c>
      <c r="B7" s="69" t="s">
        <v>8</v>
      </c>
      <c r="C7" s="46"/>
      <c r="D7" s="72" t="s">
        <v>13</v>
      </c>
      <c r="E7" s="67"/>
      <c r="F7" s="67"/>
      <c r="G7" s="73"/>
      <c r="H7" s="69" t="s">
        <v>29</v>
      </c>
      <c r="I7" s="69" t="s">
        <v>15</v>
      </c>
      <c r="J7" s="65" t="s">
        <v>7</v>
      </c>
      <c r="K7" s="65"/>
      <c r="L7" s="66"/>
      <c r="M7" s="66"/>
      <c r="N7" s="32" t="s">
        <v>11</v>
      </c>
      <c r="O7" s="30"/>
    </row>
    <row r="8" spans="1:15" ht="102.75" customHeight="1" x14ac:dyDescent="0.25">
      <c r="A8" s="70"/>
      <c r="B8" s="71"/>
      <c r="C8" s="43"/>
      <c r="D8" s="33" t="s">
        <v>23</v>
      </c>
      <c r="E8" s="34" t="s">
        <v>24</v>
      </c>
      <c r="F8" s="34" t="s">
        <v>25</v>
      </c>
      <c r="G8" s="28"/>
      <c r="H8" s="74"/>
      <c r="I8" s="75"/>
      <c r="J8" s="15" t="s">
        <v>9</v>
      </c>
      <c r="K8" s="16" t="s">
        <v>16</v>
      </c>
      <c r="L8" s="17" t="s">
        <v>6</v>
      </c>
      <c r="M8" s="18" t="s">
        <v>28</v>
      </c>
      <c r="N8" s="35"/>
      <c r="O8" s="30"/>
    </row>
    <row r="9" spans="1:15" ht="40.5" x14ac:dyDescent="0.25">
      <c r="A9" s="22">
        <v>1</v>
      </c>
      <c r="B9" s="22">
        <v>2</v>
      </c>
      <c r="C9" s="22"/>
      <c r="D9" s="22">
        <v>3</v>
      </c>
      <c r="E9" s="22">
        <v>4</v>
      </c>
      <c r="F9" s="22"/>
      <c r="G9" s="22" t="s">
        <v>10</v>
      </c>
      <c r="H9" s="22">
        <v>7</v>
      </c>
      <c r="I9" s="36" t="s">
        <v>14</v>
      </c>
      <c r="J9" s="19" t="s">
        <v>18</v>
      </c>
      <c r="K9" s="20" t="s">
        <v>17</v>
      </c>
      <c r="L9" s="21">
        <v>10</v>
      </c>
      <c r="M9" s="22">
        <v>11</v>
      </c>
      <c r="N9" s="22" t="s">
        <v>19</v>
      </c>
      <c r="O9" s="30"/>
    </row>
    <row r="10" spans="1:15" s="48" customFormat="1" ht="75" customHeight="1" x14ac:dyDescent="0.25">
      <c r="A10" s="26">
        <v>1</v>
      </c>
      <c r="B10" s="49" t="s">
        <v>37</v>
      </c>
      <c r="C10" s="49" t="s">
        <v>36</v>
      </c>
      <c r="D10" s="47">
        <v>620</v>
      </c>
      <c r="E10" s="47">
        <v>590</v>
      </c>
      <c r="F10" s="47">
        <v>479</v>
      </c>
      <c r="G10" s="47">
        <f>D10+E10+F10</f>
        <v>1689</v>
      </c>
      <c r="H10" s="28">
        <v>30</v>
      </c>
      <c r="I10" s="28">
        <v>3</v>
      </c>
      <c r="J10" s="23">
        <f>G10/I10</f>
        <v>563</v>
      </c>
      <c r="K10" s="23">
        <f>ROUND(J10,2)</f>
        <v>563</v>
      </c>
      <c r="L10" s="47">
        <f>STDEV(D10:F10)</f>
        <v>74.28</v>
      </c>
      <c r="M10" s="25">
        <f>L10/K10</f>
        <v>0.13189999999999999</v>
      </c>
      <c r="N10" s="47">
        <f>K10*H10</f>
        <v>16890</v>
      </c>
      <c r="O10" s="30"/>
    </row>
    <row r="11" spans="1:15" ht="16.5" customHeight="1" x14ac:dyDescent="0.25">
      <c r="A11" s="26"/>
      <c r="B11" s="26"/>
      <c r="C11" s="26"/>
      <c r="D11" s="26"/>
      <c r="E11" s="27"/>
      <c r="F11" s="27"/>
      <c r="G11" s="24"/>
      <c r="H11" s="26"/>
      <c r="I11" s="26"/>
      <c r="J11" s="23"/>
      <c r="K11" s="28"/>
      <c r="L11" s="24"/>
      <c r="M11" s="25"/>
      <c r="N11" s="24"/>
      <c r="O11" s="30"/>
    </row>
    <row r="12" spans="1:15" ht="33" customHeight="1" x14ac:dyDescent="0.2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37"/>
      <c r="L12" s="37"/>
      <c r="M12" s="37"/>
      <c r="N12" s="38">
        <f>SUM(N10:N11)</f>
        <v>16890</v>
      </c>
      <c r="O12" s="30"/>
    </row>
    <row r="13" spans="1:15" x14ac:dyDescent="0.25">
      <c r="A13" s="30"/>
      <c r="B13" s="30"/>
      <c r="C13" s="30"/>
      <c r="D13" s="30"/>
      <c r="E13" s="39"/>
      <c r="F13" s="39"/>
      <c r="G13" s="30"/>
      <c r="H13" s="30"/>
      <c r="I13" s="30"/>
      <c r="J13" s="39"/>
      <c r="K13" s="30"/>
      <c r="L13" s="30"/>
      <c r="M13" s="30"/>
      <c r="N13" s="30"/>
      <c r="O13" s="30"/>
    </row>
    <row r="14" spans="1:15" x14ac:dyDescent="0.25">
      <c r="A14" s="30"/>
      <c r="B14" s="40"/>
      <c r="C14" s="40"/>
      <c r="D14" s="30"/>
      <c r="E14" s="39"/>
      <c r="F14" s="39"/>
      <c r="G14" s="30"/>
      <c r="H14" s="30"/>
      <c r="I14" s="30"/>
      <c r="J14" s="39"/>
      <c r="K14" s="30"/>
      <c r="L14" s="30"/>
      <c r="M14" s="30"/>
      <c r="N14" s="30"/>
      <c r="O14" s="30"/>
    </row>
    <row r="15" spans="1:15" x14ac:dyDescent="0.25">
      <c r="A15" s="30"/>
      <c r="B15" s="76" t="s">
        <v>39</v>
      </c>
      <c r="C15" s="76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30"/>
    </row>
    <row r="16" spans="1:15" x14ac:dyDescent="0.25">
      <c r="A16" s="30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30"/>
    </row>
    <row r="17" spans="1:15" x14ac:dyDescent="0.25">
      <c r="A17" s="30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30"/>
    </row>
    <row r="18" spans="1:15" x14ac:dyDescent="0.25">
      <c r="A18" s="30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30"/>
    </row>
    <row r="19" spans="1:15" x14ac:dyDescent="0.25">
      <c r="A19" s="30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30"/>
    </row>
    <row r="20" spans="1:15" x14ac:dyDescent="0.25">
      <c r="A20" s="3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30"/>
    </row>
    <row r="21" spans="1:15" x14ac:dyDescent="0.25">
      <c r="A21" s="3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30"/>
    </row>
    <row r="22" spans="1:15" x14ac:dyDescent="0.25">
      <c r="A22" s="30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30"/>
    </row>
    <row r="23" spans="1:15" x14ac:dyDescent="0.25">
      <c r="A23" s="30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30"/>
    </row>
    <row r="24" spans="1:15" x14ac:dyDescent="0.25">
      <c r="A24" s="30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30"/>
    </row>
    <row r="25" spans="1:15" x14ac:dyDescent="0.25">
      <c r="A25" s="30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30"/>
    </row>
    <row r="26" spans="1:15" x14ac:dyDescent="0.25">
      <c r="A26" s="30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30"/>
    </row>
    <row r="27" spans="1:15" x14ac:dyDescent="0.25">
      <c r="A27" s="30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30"/>
    </row>
    <row r="28" spans="1:15" x14ac:dyDescent="0.25">
      <c r="A28" s="30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30"/>
    </row>
    <row r="29" spans="1:15" x14ac:dyDescent="0.25">
      <c r="A29" s="30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30"/>
    </row>
    <row r="30" spans="1:15" x14ac:dyDescent="0.25">
      <c r="A30" s="30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30"/>
    </row>
    <row r="31" spans="1:15" x14ac:dyDescent="0.25">
      <c r="A31" s="30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30"/>
    </row>
    <row r="32" spans="1:15" ht="124.5" customHeight="1" x14ac:dyDescent="0.25">
      <c r="A32" s="30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30"/>
    </row>
    <row r="33" spans="1:14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</row>
    <row r="35" spans="1:14" x14ac:dyDescent="0.2">
      <c r="B35" s="13"/>
      <c r="C35" s="13"/>
    </row>
  </sheetData>
  <autoFilter ref="A9:N9" xr:uid="{00000000-0009-0000-0000-000001000000}"/>
  <mergeCells count="16">
    <mergeCell ref="C4:H4"/>
    <mergeCell ref="I3:N3"/>
    <mergeCell ref="J7:M7"/>
    <mergeCell ref="A12:J12"/>
    <mergeCell ref="A33:N33"/>
    <mergeCell ref="A7:A8"/>
    <mergeCell ref="B7:B8"/>
    <mergeCell ref="D7:G7"/>
    <mergeCell ref="H7:H8"/>
    <mergeCell ref="I7:I8"/>
    <mergeCell ref="B15:N32"/>
    <mergeCell ref="A4:B4"/>
    <mergeCell ref="A5:B5"/>
    <mergeCell ref="D5:H5"/>
    <mergeCell ref="A6:B6"/>
    <mergeCell ref="D6:H6"/>
  </mergeCells>
  <pageMargins left="0.19685039370078741" right="0.19685039370078741" top="0.31496062992125984" bottom="0.19685039370078741" header="0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 НМЦК</vt:lpstr>
      <vt:lpstr>НМЦК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Фаддеев Лев Александрович</cp:lastModifiedBy>
  <cp:lastPrinted>2021-12-20T09:00:26Z</cp:lastPrinted>
  <dcterms:created xsi:type="dcterms:W3CDTF">2011-08-15T06:57:36Z</dcterms:created>
  <dcterms:modified xsi:type="dcterms:W3CDTF">2026-06-01T06:31:30Z</dcterms:modified>
</cp:coreProperties>
</file>