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srv1.skfnkc.ru\Общий диск\Общая папка\- Группа - Контрактная служба\1_Контрактная служба\ДОГОВОРЫ 2026г\КБ№101\294-25\"/>
    </mc:Choice>
  </mc:AlternateContent>
  <bookViews>
    <workbookView xWindow="0" yWindow="0" windowWidth="7500" windowHeight="3585" tabRatio="500" firstSheet="3" activeTab="3"/>
  </bookViews>
  <sheets>
    <sheet name="Обоснование" sheetId="6" r:id="rId1"/>
    <sheet name="Метод сопоставимых рыночных цен" sheetId="1" r:id="rId2"/>
    <sheet name="Тарифный метод" sheetId="2" r:id="rId3"/>
    <sheet name="Расчет средневзвешенной цены" sheetId="3" r:id="rId4"/>
    <sheet name="Референтный метод" sheetId="4" r:id="rId5"/>
    <sheet name="Группы взаимозаменяемости ЛП" sheetId="7" r:id="rId6"/>
    <sheet name="ИТОГОВАЯ НМЦК" sheetId="5" r:id="rId7"/>
  </sheets>
  <externalReferences>
    <externalReference r:id="rId8"/>
  </externalReferences>
  <definedNames>
    <definedName name="__xlnm_Print_Area" localSheetId="6">'ИТОГОВАЯ НМЦК'!$A$1:$O$4</definedName>
    <definedName name="__xlnm_Print_Area" localSheetId="1">'Метод сопоставимых рыночных цен'!$A$1:$M$6</definedName>
    <definedName name="__xlnm_Print_Area" localSheetId="3">'Расчет средневзвешенной цены'!$A$1:$K$5</definedName>
  </definedNames>
  <calcPr calcId="152511"/>
  <fileRecoveryPr repairLoad="1"/>
</workbook>
</file>

<file path=xl/calcChain.xml><?xml version="1.0" encoding="utf-8"?>
<calcChain xmlns="http://schemas.openxmlformats.org/spreadsheetml/2006/main">
  <c r="B7" i="5" l="1"/>
  <c r="C7" i="5"/>
  <c r="D7" i="5"/>
  <c r="E7" i="5"/>
  <c r="F7" i="5"/>
  <c r="G7" i="5"/>
  <c r="H7" i="5"/>
  <c r="I7" i="5"/>
  <c r="J7" i="5"/>
  <c r="K7" i="5"/>
  <c r="L7" i="5"/>
  <c r="M7" i="5"/>
  <c r="N7" i="5"/>
  <c r="O7" i="5"/>
  <c r="P7" i="5"/>
  <c r="Q7" i="5"/>
  <c r="R7" i="5"/>
  <c r="S7" i="5"/>
  <c r="M6" i="2" l="1"/>
  <c r="L5" i="5" s="1"/>
  <c r="M7" i="2"/>
  <c r="L6" i="5" s="1"/>
  <c r="J5" i="5"/>
  <c r="K5" i="5"/>
  <c r="J6" i="5"/>
  <c r="K6" i="5"/>
  <c r="N5" i="5" l="1"/>
  <c r="Q5" i="5" s="1"/>
  <c r="R5" i="5" s="1"/>
  <c r="N6" i="5"/>
  <c r="Q6" i="5" s="1"/>
  <c r="R6" i="5" s="1"/>
  <c r="S5" i="5" l="1"/>
  <c r="S6" i="5"/>
  <c r="R8" i="5"/>
  <c r="S8" i="5" l="1"/>
</calcChain>
</file>

<file path=xl/comments1.xml><?xml version="1.0" encoding="utf-8"?>
<comments xmlns="http://schemas.openxmlformats.org/spreadsheetml/2006/main">
  <authors>
    <author xml:space="preserve"> </author>
    <author>Seldon.Price</author>
  </authors>
  <commentList>
    <comment ref="J5" authorId="0" shapeId="0">
      <text>
        <r>
          <rPr>
            <b/>
            <sz val="9"/>
            <color indexed="8"/>
            <rFont val="Tahoma"/>
            <family val="2"/>
            <charset val="204"/>
          </rPr>
          <t>Цена с вычетом НДС, введенной с помощью функции «Скорректировать» в сервисе Seldon.Price. Не забудьте вычесть НДС вручную, если не воспользовались функцией.</t>
        </r>
      </text>
    </comment>
    <comment ref="J12" authorId="1" shapeId="0">
      <text>
        <r>
          <rPr>
            <sz val="10"/>
            <rFont val="Arial"/>
            <family val="2"/>
            <charset val="204"/>
          </rPr>
          <t>Примененные корректировки: _x000D_
НДС: 10</t>
        </r>
      </text>
    </comment>
    <comment ref="J13" authorId="1" shapeId="0">
      <text>
        <r>
          <rPr>
            <sz val="10"/>
            <rFont val="Arial"/>
            <family val="2"/>
            <charset val="204"/>
          </rPr>
          <t>Примененные корректировки: _x000D_
НДС: 10</t>
        </r>
      </text>
    </comment>
    <comment ref="J14" authorId="1" shapeId="0">
      <text>
        <r>
          <rPr>
            <sz val="10"/>
            <rFont val="Arial"/>
            <family val="2"/>
            <charset val="204"/>
          </rPr>
          <t>Примененные корректировки: _x000D_
НДС: 10</t>
        </r>
      </text>
    </comment>
  </commentList>
</comments>
</file>

<file path=xl/comments2.xml><?xml version="1.0" encoding="utf-8"?>
<comments xmlns="http://schemas.openxmlformats.org/spreadsheetml/2006/main">
  <authors>
    <author xml:space="preserve"> </author>
    <author>Seldon.Price</author>
  </authors>
  <commentList>
    <comment ref="J5" authorId="0" shapeId="0">
      <text>
        <r>
          <rPr>
            <b/>
            <sz val="9"/>
            <color indexed="8"/>
            <rFont val="Tahoma"/>
            <family val="2"/>
            <charset val="204"/>
          </rPr>
          <t xml:space="preserve"> Цена с вычетом НДС и надбавки. Не забудьте вычесть НДС и оптовую надбавку.</t>
        </r>
      </text>
    </comment>
    <comment ref="J6" authorId="1" shapeId="0">
      <text>
        <r>
          <rPr>
            <sz val="10"/>
            <rFont val="Arial"/>
            <family val="2"/>
            <charset val="204"/>
          </rPr>
          <t>Примененные корректировки: _x000D_
НДС: 10_x000D_
Расчет за единицу: 10</t>
        </r>
      </text>
    </comment>
    <comment ref="J7" authorId="1" shapeId="0">
      <text>
        <r>
          <rPr>
            <sz val="10"/>
            <rFont val="Arial"/>
            <family val="2"/>
            <charset val="204"/>
          </rPr>
          <t>Примененные корректировки: _x000D_
НДС: 10_x000D_
Расчет за единицу: 10</t>
        </r>
      </text>
    </comment>
    <comment ref="J8" authorId="1" shapeId="0">
      <text>
        <r>
          <rPr>
            <sz val="10"/>
            <rFont val="Arial"/>
            <family val="2"/>
            <charset val="204"/>
          </rPr>
          <t>Примененные корректировки: _x000D_
НДС: 10_x000D_
Расчет за единицу: 10</t>
        </r>
      </text>
    </comment>
    <comment ref="J9" authorId="1" shapeId="0">
      <text>
        <r>
          <rPr>
            <sz val="10"/>
            <rFont val="Arial"/>
            <family val="2"/>
            <charset val="204"/>
          </rPr>
          <t>Примененные корректировки: _x000D_
НДС: 10_x000D_
Оптовая надбавка: 11,79_x000D_
Расчет за единицу: 50</t>
        </r>
      </text>
    </comment>
    <comment ref="J10" authorId="1" shapeId="0">
      <text>
        <r>
          <rPr>
            <sz val="10"/>
            <rFont val="Arial"/>
            <family val="2"/>
            <charset val="204"/>
          </rPr>
          <t>Примененные корректировки: _x000D_
НДС: 10_x000D_
Оптовая надбавка: 11,79_x000D_
Расчет за единицу: 50</t>
        </r>
      </text>
    </comment>
  </commentList>
</comments>
</file>

<file path=xl/comments3.xml><?xml version="1.0" encoding="utf-8"?>
<comments xmlns="http://schemas.openxmlformats.org/spreadsheetml/2006/main">
  <authors>
    <author>Sergey</author>
  </authors>
  <commentList>
    <comment ref="O4" authorId="0" shapeId="0">
      <text>
        <r>
          <rPr>
            <sz val="12"/>
            <color indexed="81"/>
            <rFont val="Times New Roman"/>
            <family val="1"/>
            <charset val="204"/>
          </rPr>
          <t>Не забудьте учесть оптовую надбавку при обосновании НМЦК</t>
        </r>
      </text>
    </comment>
    <comment ref="P4" authorId="0" shapeId="0">
      <text>
        <r>
          <rPr>
            <sz val="12"/>
            <color indexed="81"/>
            <rFont val="Times New Roman"/>
            <family val="1"/>
            <charset val="204"/>
          </rPr>
          <t>Не забудьте учесть НДС при обосновании НМЦК</t>
        </r>
      </text>
    </comment>
  </commentList>
</comments>
</file>

<file path=xl/sharedStrings.xml><?xml version="1.0" encoding="utf-8"?>
<sst xmlns="http://schemas.openxmlformats.org/spreadsheetml/2006/main" count="294" uniqueCount="137">
  <si>
    <t>Метод сопоставимых рыночных цен*</t>
  </si>
  <si>
    <t>в соответствии с приказом МЗ РФ № 1064н от 19.12.2019</t>
  </si>
  <si>
    <t xml:space="preserve"> </t>
  </si>
  <si>
    <t>№ п/п</t>
  </si>
  <si>
    <t xml:space="preserve">МНН
</t>
  </si>
  <si>
    <t>Лек. форма</t>
  </si>
  <si>
    <t>Дозировка</t>
  </si>
  <si>
    <t>Информация из источников для обоснования цены</t>
  </si>
  <si>
    <t>Коэффициент вариации (%)</t>
  </si>
  <si>
    <t>Контракт</t>
  </si>
  <si>
    <t>Тип контракта</t>
  </si>
  <si>
    <t>ОКПД2/КТРУ</t>
  </si>
  <si>
    <t>Seldon.Price</t>
  </si>
  <si>
    <t>Тарифный метод*</t>
  </si>
  <si>
    <t>в соответствии с частью 8 статьи 22 Закона № 44-ФЗ о контрактной системе и статьей 60 Федерального закона от 12.04.2010 № 61-ФЗ</t>
  </si>
  <si>
    <t>МНН</t>
  </si>
  <si>
    <t>Торговое наименование</t>
  </si>
  <si>
    <t>№ РУ</t>
  </si>
  <si>
    <t>Количество в упаковке</t>
  </si>
  <si>
    <t>Дата регистрации цены</t>
  </si>
  <si>
    <t>Расчет средневзвешенной цены*</t>
  </si>
  <si>
    <t>Референтный метод*</t>
  </si>
  <si>
    <t>в соответствии с подпунктом "в" пункта 20 положения о единой государственной информационной системе в сфере здравоохранения, утвержденного ПП РФ от 05.05.2018 № 555</t>
  </si>
  <si>
    <t>Лекарственная форма</t>
  </si>
  <si>
    <t xml:space="preserve">Дозировка </t>
  </si>
  <si>
    <t>ЖНВЛП</t>
  </si>
  <si>
    <t>Период действия цены</t>
  </si>
  <si>
    <t>Количество потребительских единиц</t>
  </si>
  <si>
    <t>Референтная цена, руб. без НДС</t>
  </si>
  <si>
    <t>Количество (объем) продукции</t>
  </si>
  <si>
    <t>Единица измерения</t>
  </si>
  <si>
    <t>Наличие в лекарственном препарате наркотических или психотропных веществ</t>
  </si>
  <si>
    <t>Принадлежность препарата к перечню радиофармацевтических лекарственных средств</t>
  </si>
  <si>
    <t>Цена,  рассчитанная методом сопоставимых рыночных цен, руб.</t>
  </si>
  <si>
    <t>Минимальная цена, руб.</t>
  </si>
  <si>
    <t>Оптовая надбавка, %</t>
  </si>
  <si>
    <t>НДС, %</t>
  </si>
  <si>
    <t>Цена за ед.,с учетом надбавки и НДС, руб.</t>
  </si>
  <si>
    <t>Обоснование начальной</t>
  </si>
  <si>
    <t>(максимальной) цены контракта</t>
  </si>
  <si>
    <t>Укажите предмет контракта</t>
  </si>
  <si>
    <t>Основные характеристики объекта закупки</t>
  </si>
  <si>
    <t>Перечислите характеристики объекта</t>
  </si>
  <si>
    <t>Порядок определения начальной (максимальной) цены контракта при осуществлении закупок лекарственных препаратов для медицинского применения</t>
  </si>
  <si>
    <t>В соответствии с Приказом Министерства здравоохранения Российской Федерации от 19.12.2019 № 1064н "Об утверждении Порядка определения начальной (максимальной) цены контракта, цены контракта, заключаемого с единственным поставщиком (подрядчиком, исполнителем), начальной цены единицы товара, работы, услуги при осуществлении закупок лекарственных препаратов для медицинского применения"</t>
  </si>
  <si>
    <t>Расчет НМЦК</t>
  </si>
  <si>
    <t>Работник контрактной службы (контрактный управляющий):</t>
  </si>
  <si>
    <t>Заполните должность</t>
  </si>
  <si>
    <t xml:space="preserve">________________ / ________________________________/ </t>
  </si>
  <si>
    <t xml:space="preserve"> подпись                                 расшифровка   </t>
  </si>
  <si>
    <t xml:space="preserve">Фактическая НМЦК (руб.) </t>
  </si>
  <si>
    <t xml:space="preserve">Округленная НМЦК (руб.) </t>
  </si>
  <si>
    <t xml:space="preserve">Обоснование начальной (максимальной) цены контракта* </t>
  </si>
  <si>
    <t>Количество из документа о приёмке</t>
  </si>
  <si>
    <t>Скорректированная цена за ед, руб.</t>
  </si>
  <si>
    <t xml:space="preserve">Средневзвешенная цена ед, руб.
</t>
  </si>
  <si>
    <t>Признак ЖНВЛП</t>
  </si>
  <si>
    <t>Средневзвешенная цена за ед, руб.</t>
  </si>
  <si>
    <t>Предельная цена за ед, руб.</t>
  </si>
  <si>
    <t>Референтная цена за ед, руб.</t>
  </si>
  <si>
    <t>Среднее квадратичное отклонение, руб.</t>
  </si>
  <si>
    <t>Лекарственная форма, дозировка, упаковка</t>
  </si>
  <si>
    <t>Владелец РУ/производитель</t>
  </si>
  <si>
    <t>Предельная цена за упаковку, руб.</t>
  </si>
  <si>
    <t xml:space="preserve">Округлённая предельная цена за ед, руб. </t>
  </si>
  <si>
    <t>Цена из документа о приёмке за упаковку, руб.</t>
  </si>
  <si>
    <t>Штрихкод</t>
  </si>
  <si>
    <t>Группы взаимозаменяемых лекарственных препаратов</t>
  </si>
  <si>
    <t>Объём закупки для перерасчёта</t>
  </si>
  <si>
    <t>Состав группы взаимозаменяемости ЛП</t>
  </si>
  <si>
    <t>Эквивалентное количество</t>
  </si>
  <si>
    <t>Контракт/Коммерческое предложение</t>
  </si>
  <si>
    <t>Цена за единицу измерения, руб</t>
  </si>
  <si>
    <t>Скорректированная цена за ед. измерения, руб</t>
  </si>
  <si>
    <t>Средняя цена за ед. измерения, руб</t>
  </si>
  <si>
    <t>ПРЕДНИЗОЛОН РАСТВОР ДЛЯ ВНУТРИВЕННОГО И ВНУТРИМЫШЕЧНОГО ВВЕДЕНИЯ 30 МГ/МЛ</t>
  </si>
  <si>
    <t>ПРЕДНИЗОЛОН</t>
  </si>
  <si>
    <t>ДЕКСАМЕТАЗОН РАСТВОР ДЛЯ ИНЪЕКЦИЙ 4 МГ/МЛ</t>
  </si>
  <si>
    <t>ДЕКСАМЕТАЗОН</t>
  </si>
  <si>
    <t>ПРЕДНИЗОЛОН; Раствор для внутривенного и внутримышечного введения И/ИЛИ Раствор для инъекций; 30 мг/мл</t>
  </si>
  <si>
    <t>РАСТВОР ДЛЯ ВНУТРИВЕННОГО И ВНУТРИМЫШЕЧНОГО ВВЕДЕНИЯ</t>
  </si>
  <si>
    <t>РАСТВОР ДЛЯ ИНЪЕКЦИЙ</t>
  </si>
  <si>
    <t>ДЕКСАМЕТАЗОН; Раствор для внутривенного и внутримышечного введения И/ИЛИ Раствор для инъекций; 4 мг/мл</t>
  </si>
  <si>
    <t>30 мг/мл</t>
  </si>
  <si>
    <t>15 мг/мл</t>
  </si>
  <si>
    <t>4 мг/мл</t>
  </si>
  <si>
    <t>1 мл</t>
  </si>
  <si>
    <t>2 мл</t>
  </si>
  <si>
    <t>Создано в сервисе Seldon.Price.</t>
  </si>
  <si>
    <t>1</t>
  </si>
  <si>
    <t>мл</t>
  </si>
  <si>
    <t>Контракт № 2690600096325000349</t>
  </si>
  <si>
    <t>44-ФЗ</t>
  </si>
  <si>
    <t>21.20.10.180</t>
  </si>
  <si>
    <t>Контракт № 2710500871526000109</t>
  </si>
  <si>
    <t>Контракт № 2111900040125000218</t>
  </si>
  <si>
    <t>2</t>
  </si>
  <si>
    <t>Контракт № 2682000868926000006</t>
  </si>
  <si>
    <t>Контракт № 2637800179525000027</t>
  </si>
  <si>
    <t>Контракт № 2672500252825000487</t>
  </si>
  <si>
    <t>* Метод сопоставимых рыночных цен (анализ рынка) согласно Приказу Министерства здравоохранения Российской Федерации от 19.12.2019 № 1064н "Об утверждении Порядка определения начальной(максимальной) цены контракта, цены контракта, заключаемого с единственным поставщиком(подрядчиком, исполнителем), начальной цены единицы товара, работы, услуги при осуществлении закупок лекарственных препаратов для медицинского применения".</t>
  </si>
  <si>
    <t>Контракт № 1262600373124000810</t>
  </si>
  <si>
    <t>Контракт № 1262600373124000823</t>
  </si>
  <si>
    <t>* Расчет средневзвешенной цены на основании всех заключенных заказчиком и исполненных поставщиком государственных (муниципальных) контрактов или договоров на поставку планируемого к закупке лекарственного препарата с учетом эквивалентных лекарственных форм и дозировок за 12 месяцев, предшествующих месяцу расчета НМЦК, начальной цены единицы лекарственного препарата, за исключением государственных (муниципальных) контрактов или договоров на поставку лекарственных препаратов, необходимых для назначения пациенту при наличии медицинских показаний (индивидуальная непереносимость, по жизненным показаниям) по решению врачебной комиссии медицинской организации. По формуле:</t>
  </si>
  <si>
    <t>30 МГ/МЛ</t>
  </si>
  <si>
    <t/>
  </si>
  <si>
    <t>4 МГ/МЛ</t>
  </si>
  <si>
    <t>* Референтный метод на основании значений цен на лекарственные средства, рассчитанные в единой государственной информационной системе в сфере здравоохранения. При обосновании с 1 января 2019 года НМЦК заказчику необходимо принимать за цену единицы планируемого к закупке лекарственного препарата минимальное значение из цен, рассчитанных им с одновременным применением всех методов, предусмотренных приказом МЗ РФ № 1064н. В связи с отсутствием референтной цены на закупаемый лекарственный препарат на дату формирования НМЦК, следует использовать минимальное из рассчитанных другими предусмотренными приказом № 1064н методами значение.</t>
  </si>
  <si>
    <t>Преднизолон</t>
  </si>
  <si>
    <t>РАСТВОР ДЛЯ ВНУТРИВЕННОГО И ВНУТРИМЫШЕЧНОГО ВВЕДЕНИЯ (30 мг/мл)</t>
  </si>
  <si>
    <t>4670008164958</t>
  </si>
  <si>
    <t>ЛП-№(001381)-(РГ-RU)</t>
  </si>
  <si>
    <t>ООО ЭЛЛАРА (РОССИЯ)</t>
  </si>
  <si>
    <t>30.05.2025</t>
  </si>
  <si>
    <t>Дексаметазон</t>
  </si>
  <si>
    <t>РАСТВОР ДЛЯ ИНЪЕКЦИЙ (4 мг/мл)</t>
  </si>
  <si>
    <t>8906000572283</t>
  </si>
  <si>
    <t>П N014442/01</t>
  </si>
  <si>
    <t>ШРЕЯ ЛАЙФ САЕНСИЗ ПВТ. ЛТД. (ИНДИЯ)</t>
  </si>
  <si>
    <t>20.12.2021</t>
  </si>
  <si>
    <t>* Тарифный метод используется при закупке лекарственных препаратов, включенных в перечень жизненно необходимых и важнейших лекарственных препаратов (далее - ЖНВЛП), для определения цены единицы лекарственного препарата, начальной цены единицы лекарственного препарата по данным государственного реестра предельных отпускных цен производителей на лекарственные препараты, включенные в перечень жизненно необходимых и важнейших лекарственных препаратов.</t>
  </si>
  <si>
    <t>Да</t>
  </si>
  <si>
    <t>Нет</t>
  </si>
  <si>
    <t>Начальная ( максимальная) цена контракта, (руб.)</t>
  </si>
  <si>
    <t>* Начальная (максимальная) цена контракта (далее - НМЦК) сформирована согласно Приказу Министерства здравоохранения Российской Федерации от 19.12.2019 № 1064н "Об утверждении Порядка определения начальной(максимальной) цены контракта, цены контракта, заключаемого с единственным поставщиком(подрядчиком, исполнителем), начальной цены единицы товара, работы, услуги при осуществлении закупок лекарственных препаратов для медицинского применения".</t>
  </si>
  <si>
    <t>ИНОЗИН</t>
  </si>
  <si>
    <t>ТАБЛЕТКИ, ПОКРЫТЫЕ ОБОЛОЧКОЙ</t>
  </si>
  <si>
    <t>200 МГ</t>
  </si>
  <si>
    <t>шт. (таблетка)</t>
  </si>
  <si>
    <t>КАПСУЛЫ</t>
  </si>
  <si>
    <t>200 мг</t>
  </si>
  <si>
    <t>1 шт.</t>
  </si>
  <si>
    <t>Контракт № 2121513926926000028</t>
  </si>
  <si>
    <t>21.20.10.141</t>
  </si>
  <si>
    <t>Контракт № 2637800390825000016</t>
  </si>
  <si>
    <t>Контракт № 1770401401024000240</t>
  </si>
  <si>
    <t>Обоснование НМЦК подготовлено 05.06.26</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</si>
</sst>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
    <numFmt numFmtId="165" formatCode="0.0000"/>
    <numFmt numFmtId="166" formatCode="0.##"/>
  </numFmts>
  <fonts count="32" x14ac:knownFonts="1">
    <font>
      <sz val="10"/>
      <name val="Arial"/>
      <family val="2"/>
      <charset val="204"/>
    </font>
    <font>
      <sz val="10"/>
      <color indexed="9"/>
      <name val="Arial"/>
      <family val="2"/>
      <charset val="204"/>
    </font>
    <font>
      <b/>
      <sz val="10"/>
      <color indexed="8"/>
      <name val="Arial"/>
      <family val="2"/>
      <charset val="204"/>
    </font>
    <font>
      <sz val="10"/>
      <color indexed="10"/>
      <name val="Arial"/>
      <family val="2"/>
      <charset val="204"/>
    </font>
    <font>
      <b/>
      <sz val="10"/>
      <color indexed="9"/>
      <name val="Arial"/>
      <family val="2"/>
      <charset val="204"/>
    </font>
    <font>
      <i/>
      <sz val="10"/>
      <color indexed="23"/>
      <name val="Arial"/>
      <family val="2"/>
      <charset val="204"/>
    </font>
    <font>
      <sz val="10"/>
      <color indexed="17"/>
      <name val="Arial"/>
      <family val="2"/>
      <charset val="204"/>
    </font>
    <font>
      <sz val="18"/>
      <color indexed="8"/>
      <name val="Arial"/>
      <family val="2"/>
      <charset val="204"/>
    </font>
    <font>
      <sz val="12"/>
      <color indexed="8"/>
      <name val="Arial"/>
      <family val="2"/>
      <charset val="204"/>
    </font>
    <font>
      <b/>
      <sz val="24"/>
      <color indexed="8"/>
      <name val="Arial"/>
      <family val="2"/>
      <charset val="204"/>
    </font>
    <font>
      <sz val="10"/>
      <color indexed="19"/>
      <name val="Arial"/>
      <family val="2"/>
      <charset val="204"/>
    </font>
    <font>
      <sz val="10"/>
      <color indexed="63"/>
      <name val="Arial"/>
      <family val="2"/>
      <charset val="204"/>
    </font>
    <font>
      <sz val="11"/>
      <color indexed="8"/>
      <name val="Times New Roman"/>
      <family val="1"/>
      <charset val="204"/>
    </font>
    <font>
      <b/>
      <sz val="12"/>
      <color indexed="8"/>
      <name val="Times New Roman"/>
      <family val="1"/>
      <charset val="204"/>
    </font>
    <font>
      <sz val="12"/>
      <color indexed="8"/>
      <name val="Times New Roman"/>
      <family val="1"/>
      <charset val="204"/>
    </font>
    <font>
      <sz val="12"/>
      <color indexed="62"/>
      <name val="Times New Roman"/>
      <family val="1"/>
      <charset val="204"/>
    </font>
    <font>
      <b/>
      <sz val="9"/>
      <color indexed="8"/>
      <name val="Tahoma"/>
      <family val="2"/>
      <charset val="204"/>
    </font>
    <font>
      <sz val="12"/>
      <name val="Times New Roman"/>
      <family val="1"/>
      <charset val="204"/>
    </font>
    <font>
      <b/>
      <sz val="13"/>
      <color indexed="8"/>
      <name val="Times New Roman"/>
      <family val="1"/>
      <charset val="204"/>
    </font>
    <font>
      <sz val="10"/>
      <color indexed="8"/>
      <name val="Times New Roman"/>
      <family val="1"/>
      <charset val="204"/>
    </font>
    <font>
      <sz val="10"/>
      <name val="Arial"/>
      <family val="2"/>
      <charset val="204"/>
    </font>
    <font>
      <sz val="11"/>
      <color indexed="8"/>
      <name val="Calibri"/>
      <family val="2"/>
      <charset val="204"/>
    </font>
    <font>
      <b/>
      <sz val="24"/>
      <color indexed="8"/>
      <name val="Times New Roman"/>
      <family val="1"/>
      <charset val="204"/>
    </font>
    <font>
      <b/>
      <sz val="28"/>
      <color indexed="8"/>
      <name val="Times New Roman"/>
      <family val="1"/>
      <charset val="204"/>
    </font>
    <font>
      <u/>
      <sz val="12"/>
      <color indexed="53"/>
      <name val="Times New Roman"/>
      <family val="1"/>
      <charset val="204"/>
    </font>
    <font>
      <sz val="12"/>
      <color indexed="22"/>
      <name val="Times New Roman"/>
      <family val="1"/>
      <charset val="204"/>
    </font>
    <font>
      <i/>
      <sz val="10"/>
      <color indexed="23"/>
      <name val="Times New Roman"/>
      <family val="1"/>
      <charset val="204"/>
    </font>
    <font>
      <sz val="10"/>
      <color indexed="63"/>
      <name val="Times New Roman"/>
      <family val="1"/>
      <charset val="204"/>
    </font>
    <font>
      <b/>
      <sz val="13"/>
      <name val="Times New Roman"/>
      <family val="1"/>
      <charset val="204"/>
    </font>
    <font>
      <sz val="13"/>
      <name val="Times New Roman"/>
      <family val="1"/>
      <charset val="204"/>
    </font>
    <font>
      <sz val="12"/>
      <color indexed="81"/>
      <name val="Times New Roman"/>
      <family val="1"/>
      <charset val="204"/>
    </font>
    <font>
      <i/>
      <sz val="10"/>
      <color rgb="FF808080"/>
      <name val="Times New Roman"/>
      <family val="1"/>
      <charset val="204"/>
    </font>
  </fonts>
  <fills count="9">
    <fill>
      <patternFill patternType="none"/>
    </fill>
    <fill>
      <patternFill patternType="gray125"/>
    </fill>
    <fill>
      <patternFill patternType="solid">
        <fgColor indexed="8"/>
        <bgColor indexed="58"/>
      </patternFill>
    </fill>
    <fill>
      <patternFill patternType="solid">
        <fgColor indexed="23"/>
        <bgColor indexed="55"/>
      </patternFill>
    </fill>
    <fill>
      <patternFill patternType="solid">
        <fgColor indexed="31"/>
        <bgColor indexed="47"/>
      </patternFill>
    </fill>
    <fill>
      <patternFill patternType="solid">
        <fgColor indexed="47"/>
        <bgColor indexed="31"/>
      </patternFill>
    </fill>
    <fill>
      <patternFill patternType="solid">
        <fgColor indexed="10"/>
        <bgColor indexed="16"/>
      </patternFill>
    </fill>
    <fill>
      <patternFill patternType="solid">
        <fgColor indexed="42"/>
        <bgColor indexed="27"/>
      </patternFill>
    </fill>
    <fill>
      <patternFill patternType="solid">
        <fgColor indexed="26"/>
        <bgColor indexed="9"/>
      </patternFill>
    </fill>
  </fills>
  <borders count="12">
    <border>
      <left/>
      <right/>
      <top/>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18">
    <xf numFmtId="0" fontId="0" fillId="0" borderId="0"/>
    <xf numFmtId="0" fontId="1"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0" fontId="2" fillId="0" borderId="0" applyNumberFormat="0" applyFill="0" applyBorder="0" applyAlignment="0" applyProtection="0"/>
    <xf numFmtId="0" fontId="3" fillId="5" borderId="0" applyNumberFormat="0" applyBorder="0" applyAlignment="0" applyProtection="0"/>
    <xf numFmtId="0" fontId="4" fillId="6" borderId="0" applyNumberFormat="0" applyBorder="0" applyAlignment="0" applyProtection="0"/>
    <xf numFmtId="0" fontId="21" fillId="0" borderId="0"/>
    <xf numFmtId="0" fontId="5" fillId="0" borderId="0" applyNumberFormat="0" applyFill="0" applyBorder="0" applyAlignment="0" applyProtection="0"/>
    <xf numFmtId="0" fontId="6" fillId="7" borderId="0" applyNumberFormat="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8" borderId="0" applyNumberFormat="0" applyBorder="0" applyAlignment="0" applyProtection="0"/>
    <xf numFmtId="0" fontId="11" fillId="8" borderId="1" applyNumberFormat="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 fillId="0" borderId="0" applyNumberFormat="0" applyFill="0" applyBorder="0" applyAlignment="0" applyProtection="0"/>
  </cellStyleXfs>
  <cellXfs count="83">
    <xf numFmtId="0" fontId="0" fillId="0" borderId="0" xfId="0"/>
    <xf numFmtId="0" fontId="12" fillId="0" borderId="0" xfId="0" applyFont="1" applyAlignment="1"/>
    <xf numFmtId="4" fontId="12" fillId="0" borderId="0" xfId="0" applyNumberFormat="1" applyFont="1" applyAlignment="1"/>
    <xf numFmtId="0" fontId="13" fillId="0" borderId="0" xfId="0" applyFont="1" applyBorder="1" applyAlignment="1">
      <alignment horizontal="center" vertical="center"/>
    </xf>
    <xf numFmtId="4" fontId="14" fillId="0" borderId="0" xfId="0" applyNumberFormat="1" applyFont="1" applyAlignment="1"/>
    <xf numFmtId="0" fontId="14" fillId="0" borderId="0" xfId="0" applyFont="1" applyAlignment="1"/>
    <xf numFmtId="0" fontId="14" fillId="0" borderId="0" xfId="0" applyFont="1" applyAlignment="1">
      <alignment vertical="center"/>
    </xf>
    <xf numFmtId="0" fontId="14" fillId="0" borderId="0" xfId="0" applyFont="1" applyAlignment="1">
      <alignment vertical="top"/>
    </xf>
    <xf numFmtId="0" fontId="14" fillId="0" borderId="2" xfId="0" applyFont="1" applyBorder="1" applyAlignment="1">
      <alignment horizontal="center" vertical="center" wrapText="1" shrinkToFit="1"/>
    </xf>
    <xf numFmtId="0" fontId="12" fillId="0" borderId="0" xfId="0" applyFont="1" applyAlignment="1">
      <alignment horizontal="center" vertical="center"/>
    </xf>
    <xf numFmtId="0" fontId="14" fillId="0" borderId="2" xfId="0" applyNumberFormat="1" applyFont="1" applyBorder="1" applyAlignment="1">
      <alignment horizontal="center" vertical="center" wrapText="1"/>
    </xf>
    <xf numFmtId="164" fontId="15" fillId="0" borderId="2" xfId="0" applyNumberFormat="1" applyFont="1" applyBorder="1" applyAlignment="1">
      <alignment horizontal="center" vertical="center" wrapText="1"/>
    </xf>
    <xf numFmtId="0" fontId="17" fillId="0" borderId="0" xfId="0" applyFont="1" applyBorder="1" applyAlignment="1">
      <alignment horizontal="center" vertical="center"/>
    </xf>
    <xf numFmtId="0" fontId="13" fillId="0" borderId="0" xfId="0" applyFont="1" applyAlignment="1">
      <alignment horizontal="center" vertical="center"/>
    </xf>
    <xf numFmtId="4" fontId="13" fillId="0" borderId="0" xfId="0" applyNumberFormat="1" applyFont="1" applyAlignment="1">
      <alignment horizontal="center" vertical="center"/>
    </xf>
    <xf numFmtId="0" fontId="18" fillId="0" borderId="0" xfId="0" applyFont="1" applyAlignment="1">
      <alignment horizontal="center" vertical="center"/>
    </xf>
    <xf numFmtId="0" fontId="14" fillId="0" borderId="0" xfId="0" applyFont="1" applyAlignment="1">
      <alignment horizontal="center" vertical="center"/>
    </xf>
    <xf numFmtId="4" fontId="14" fillId="0" borderId="0" xfId="0" applyNumberFormat="1" applyFont="1" applyAlignment="1">
      <alignment horizontal="center" vertical="center"/>
    </xf>
    <xf numFmtId="0" fontId="19" fillId="0" borderId="0" xfId="0" applyFont="1" applyAlignment="1"/>
    <xf numFmtId="0" fontId="19" fillId="0" borderId="0" xfId="0" applyFont="1" applyAlignment="1">
      <alignment vertical="top"/>
    </xf>
    <xf numFmtId="0" fontId="19" fillId="0" borderId="0" xfId="0" applyFont="1" applyBorder="1" applyAlignment="1"/>
    <xf numFmtId="0" fontId="22" fillId="0" borderId="0" xfId="7" applyFont="1" applyAlignment="1">
      <alignment vertical="center"/>
    </xf>
    <xf numFmtId="0" fontId="12" fillId="0" borderId="0" xfId="7" applyFont="1"/>
    <xf numFmtId="0" fontId="21" fillId="0" borderId="0" xfId="7"/>
    <xf numFmtId="0" fontId="23" fillId="0" borderId="0" xfId="7" applyFont="1" applyAlignment="1">
      <alignment vertical="center"/>
    </xf>
    <xf numFmtId="0" fontId="24" fillId="0" borderId="0" xfId="7" applyFont="1" applyAlignment="1">
      <alignment vertical="center"/>
    </xf>
    <xf numFmtId="0" fontId="25" fillId="0" borderId="0" xfId="7" applyFont="1" applyAlignment="1">
      <alignment vertical="center"/>
    </xf>
    <xf numFmtId="0" fontId="13" fillId="0" borderId="0" xfId="7" applyFont="1" applyAlignment="1">
      <alignment vertical="center"/>
    </xf>
    <xf numFmtId="0" fontId="14" fillId="0" borderId="0" xfId="7" applyFont="1" applyAlignment="1">
      <alignment vertical="center"/>
    </xf>
    <xf numFmtId="0" fontId="26" fillId="0" borderId="0" xfId="7" applyFont="1" applyAlignment="1">
      <alignment vertical="center"/>
    </xf>
    <xf numFmtId="0" fontId="26" fillId="0" borderId="0" xfId="7" applyFont="1"/>
    <xf numFmtId="165" fontId="14" fillId="0" borderId="2" xfId="0" applyNumberFormat="1" applyFont="1" applyBorder="1" applyAlignment="1">
      <alignment horizontal="center" vertical="center" wrapText="1" shrinkToFit="1"/>
    </xf>
    <xf numFmtId="0" fontId="12" fillId="0" borderId="3" xfId="0" applyNumberFormat="1" applyFont="1" applyBorder="1" applyAlignment="1">
      <alignment vertical="center"/>
    </xf>
    <xf numFmtId="166" fontId="14" fillId="0" borderId="2" xfId="0" applyNumberFormat="1" applyFont="1" applyBorder="1" applyAlignment="1">
      <alignment horizontal="center" vertical="center" wrapText="1"/>
    </xf>
    <xf numFmtId="1" fontId="12" fillId="0" borderId="0" xfId="0" applyNumberFormat="1" applyFont="1" applyAlignment="1"/>
    <xf numFmtId="0" fontId="27" fillId="0" borderId="0" xfId="0" applyFont="1" applyBorder="1" applyAlignment="1">
      <alignment vertical="top" wrapText="1"/>
    </xf>
    <xf numFmtId="0" fontId="13" fillId="0" borderId="4" xfId="0" applyFont="1" applyBorder="1" applyAlignment="1">
      <alignment horizontal="left" vertical="center" wrapText="1"/>
    </xf>
    <xf numFmtId="0" fontId="14" fillId="0" borderId="2" xfId="0" applyNumberFormat="1" applyFont="1" applyBorder="1" applyAlignment="1">
      <alignment horizontal="left" vertical="center" wrapText="1"/>
    </xf>
    <xf numFmtId="4" fontId="12" fillId="0" borderId="0" xfId="0" applyNumberFormat="1" applyFont="1" applyAlignment="1"/>
    <xf numFmtId="0" fontId="14" fillId="0" borderId="2" xfId="0" applyNumberFormat="1" applyFont="1" applyBorder="1" applyAlignment="1">
      <alignment horizontal="center" vertical="center" wrapText="1"/>
    </xf>
    <xf numFmtId="166" fontId="14" fillId="0" borderId="2" xfId="0" applyNumberFormat="1" applyFont="1" applyBorder="1" applyAlignment="1">
      <alignment horizontal="center" vertical="center" wrapText="1"/>
    </xf>
    <xf numFmtId="0" fontId="12" fillId="0" borderId="0" xfId="0" applyFont="1" applyAlignment="1"/>
    <xf numFmtId="0" fontId="0" fillId="0" borderId="0" xfId="0"/>
    <xf numFmtId="0" fontId="14" fillId="0" borderId="2" xfId="0" applyNumberFormat="1" applyFont="1" applyBorder="1" applyAlignment="1">
      <alignment horizontal="left" vertical="center" wrapText="1"/>
    </xf>
    <xf numFmtId="0" fontId="14" fillId="0" borderId="2" xfId="0" applyNumberFormat="1" applyFont="1" applyFill="1" applyBorder="1" applyAlignment="1">
      <alignment horizontal="center" vertical="center" wrapText="1"/>
    </xf>
    <xf numFmtId="2" fontId="14" fillId="0" borderId="2" xfId="0" applyNumberFormat="1" applyFont="1" applyBorder="1" applyAlignment="1">
      <alignment horizontal="center" vertical="center" wrapText="1"/>
    </xf>
    <xf numFmtId="0" fontId="31" fillId="0" borderId="0" xfId="0" applyFont="1" applyAlignment="1">
      <alignment horizontal="left" vertical="top" wrapText="1"/>
    </xf>
    <xf numFmtId="0" fontId="14" fillId="0" borderId="2" xfId="0" applyNumberFormat="1" applyFont="1" applyBorder="1" applyAlignment="1">
      <alignment horizontal="center" vertical="center" wrapText="1"/>
    </xf>
    <xf numFmtId="166" fontId="14" fillId="0" borderId="2" xfId="0" applyNumberFormat="1" applyFont="1" applyBorder="1" applyAlignment="1">
      <alignment horizontal="center" vertical="center" wrapText="1"/>
    </xf>
    <xf numFmtId="0" fontId="12" fillId="0" borderId="0" xfId="0" applyFont="1" applyBorder="1" applyAlignment="1">
      <alignment horizontal="left" vertical="top" wrapText="1"/>
    </xf>
    <xf numFmtId="0" fontId="12" fillId="0" borderId="0" xfId="0" applyFont="1" applyAlignment="1"/>
    <xf numFmtId="0" fontId="14" fillId="0" borderId="2" xfId="0" applyFont="1" applyBorder="1" applyAlignment="1">
      <alignment horizontal="center" vertical="center" wrapText="1" shrinkToFit="1"/>
    </xf>
    <xf numFmtId="4" fontId="12" fillId="0" borderId="0" xfId="0" applyNumberFormat="1" applyFont="1" applyAlignment="1"/>
    <xf numFmtId="0" fontId="13" fillId="0" borderId="5"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6" xfId="0" applyFont="1" applyBorder="1" applyAlignment="1">
      <alignment horizontal="center" vertical="center" wrapText="1"/>
    </xf>
    <xf numFmtId="0" fontId="14" fillId="0" borderId="0" xfId="0" applyFont="1" applyBorder="1" applyAlignment="1">
      <alignment horizontal="center" vertical="center"/>
    </xf>
    <xf numFmtId="0" fontId="14" fillId="0" borderId="2" xfId="0" applyFont="1" applyBorder="1" applyAlignment="1">
      <alignment horizontal="center" vertical="center" wrapText="1"/>
    </xf>
    <xf numFmtId="0" fontId="0" fillId="0" borderId="0" xfId="0"/>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3" fillId="0" borderId="0" xfId="0" applyFont="1" applyBorder="1" applyAlignment="1">
      <alignment horizontal="center" vertical="center"/>
    </xf>
    <xf numFmtId="0" fontId="17" fillId="0" borderId="0" xfId="0" applyFont="1" applyBorder="1" applyAlignment="1">
      <alignment horizontal="center" vertical="center"/>
    </xf>
    <xf numFmtId="0" fontId="14" fillId="0" borderId="9" xfId="0" applyFont="1" applyBorder="1" applyAlignment="1">
      <alignment horizontal="center" vertical="center" wrapText="1" shrinkToFit="1"/>
    </xf>
    <xf numFmtId="0" fontId="14" fillId="0" borderId="10"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28" fillId="0" borderId="0" xfId="0" applyFont="1" applyBorder="1" applyAlignment="1">
      <alignment horizontal="center"/>
    </xf>
    <xf numFmtId="0" fontId="29" fillId="0" borderId="0" xfId="0" applyFont="1" applyBorder="1" applyAlignment="1">
      <alignment horizontal="center"/>
    </xf>
    <xf numFmtId="0" fontId="14" fillId="0" borderId="2" xfId="0" applyNumberFormat="1" applyFont="1" applyBorder="1" applyAlignment="1">
      <alignment horizontal="left" vertical="center" wrapText="1"/>
    </xf>
    <xf numFmtId="0" fontId="18" fillId="0" borderId="0" xfId="0" applyFont="1" applyBorder="1" applyAlignment="1">
      <alignment horizontal="center" vertical="center"/>
    </xf>
    <xf numFmtId="0" fontId="14" fillId="0" borderId="9" xfId="0" applyNumberFormat="1" applyFont="1" applyBorder="1" applyAlignment="1">
      <alignment horizontal="center" vertical="center" wrapText="1"/>
    </xf>
    <xf numFmtId="0" fontId="14" fillId="0" borderId="10" xfId="0" applyNumberFormat="1" applyFont="1" applyBorder="1" applyAlignment="1">
      <alignment horizontal="center" vertical="center" wrapText="1"/>
    </xf>
    <xf numFmtId="0" fontId="14" fillId="0" borderId="11" xfId="0" applyNumberFormat="1" applyFont="1" applyBorder="1" applyAlignment="1">
      <alignment horizontal="center" vertical="center" wrapText="1"/>
    </xf>
    <xf numFmtId="0" fontId="14" fillId="0" borderId="0" xfId="0" applyNumberFormat="1" applyFont="1" applyFill="1" applyBorder="1" applyAlignment="1">
      <alignment horizontal="left" vertical="center" wrapText="1"/>
    </xf>
    <xf numFmtId="0" fontId="14" fillId="0" borderId="7" xfId="0" applyNumberFormat="1" applyFont="1" applyBorder="1" applyAlignment="1">
      <alignment horizontal="center" vertical="center" wrapText="1"/>
    </xf>
    <xf numFmtId="166" fontId="14" fillId="0" borderId="7" xfId="0" applyNumberFormat="1" applyFont="1" applyBorder="1" applyAlignment="1">
      <alignment horizontal="center" vertical="center" wrapText="1"/>
    </xf>
    <xf numFmtId="0" fontId="14" fillId="0" borderId="3" xfId="0" applyNumberFormat="1" applyFont="1" applyBorder="1" applyAlignment="1">
      <alignment horizontal="center" vertical="center" wrapText="1"/>
    </xf>
    <xf numFmtId="166" fontId="14" fillId="0" borderId="3" xfId="0" applyNumberFormat="1" applyFont="1" applyBorder="1" applyAlignment="1">
      <alignment horizontal="center" vertical="center" wrapText="1"/>
    </xf>
    <xf numFmtId="0" fontId="14" fillId="0" borderId="7" xfId="0" applyNumberFormat="1" applyFont="1" applyBorder="1" applyAlignment="1">
      <alignment horizontal="center" vertical="center" wrapText="1"/>
    </xf>
    <xf numFmtId="164" fontId="15" fillId="0" borderId="7" xfId="0" applyNumberFormat="1" applyFont="1" applyBorder="1" applyAlignment="1">
      <alignment horizontal="center" vertical="center" wrapText="1"/>
    </xf>
    <xf numFmtId="166" fontId="14" fillId="0" borderId="7" xfId="0" applyNumberFormat="1" applyFont="1" applyBorder="1" applyAlignment="1">
      <alignment horizontal="center" vertical="center" wrapText="1"/>
    </xf>
    <xf numFmtId="0" fontId="12" fillId="0" borderId="3" xfId="0" applyFont="1" applyBorder="1" applyAlignment="1"/>
    <xf numFmtId="164" fontId="15" fillId="0" borderId="3" xfId="0" applyNumberFormat="1" applyFont="1" applyBorder="1" applyAlignment="1">
      <alignment horizontal="center" vertical="center" wrapText="1"/>
    </xf>
  </cellXfs>
  <cellStyles count="18">
    <cellStyle name="Accent 1 1" xfId="1"/>
    <cellStyle name="Accent 2 1" xfId="2"/>
    <cellStyle name="Accent 3 1" xfId="3"/>
    <cellStyle name="Accent 4" xfId="4"/>
    <cellStyle name="Bad 1" xfId="5"/>
    <cellStyle name="Error 1" xfId="6"/>
    <cellStyle name="Excel Built-in Normal" xfId="7"/>
    <cellStyle name="Footnote 1" xfId="8"/>
    <cellStyle name="Good 1" xfId="9"/>
    <cellStyle name="Heading 1 1" xfId="10"/>
    <cellStyle name="Heading 2 1" xfId="11"/>
    <cellStyle name="Heading 3" xfId="12"/>
    <cellStyle name="Neutral 1" xfId="13"/>
    <cellStyle name="Note 1" xfId="14"/>
    <cellStyle name="Status 1" xfId="15"/>
    <cellStyle name="Text 1" xfId="16"/>
    <cellStyle name="Warning 1" xfId="17"/>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CC0000"/>
      <rgbColor rgb="0000FF00"/>
      <rgbColor rgb="000000FF"/>
      <rgbColor rgb="00FFFF00"/>
      <rgbColor rgb="00FF00FF"/>
      <rgbColor rgb="0000FFFF"/>
      <rgbColor rgb="00800000"/>
      <rgbColor rgb="00006600"/>
      <rgbColor rgb="00000080"/>
      <rgbColor rgb="00996600"/>
      <rgbColor rgb="00800080"/>
      <rgbColor rgb="00008080"/>
      <rgbColor rgb="00C0C0C0"/>
      <rgbColor rgb="00808080"/>
      <rgbColor rgb="009999FF"/>
      <rgbColor rgb="00993366"/>
      <rgbColor rgb="00FFFFCC"/>
      <rgbColor rgb="00CCFFFF"/>
      <rgbColor rgb="00660066"/>
      <rgbColor rgb="00FF8080"/>
      <rgbColor rgb="000066CC"/>
      <rgbColor rgb="00DDDDDD"/>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CC"/>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FF"/>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15</xdr:row>
      <xdr:rowOff>0</xdr:rowOff>
    </xdr:from>
    <xdr:to>
      <xdr:col>1</xdr:col>
      <xdr:colOff>1971675</xdr:colOff>
      <xdr:row>17</xdr:row>
      <xdr:rowOff>28575</xdr:rowOff>
    </xdr:to>
    <xdr:pic>
      <xdr:nvPicPr>
        <xdr:cNvPr id="3080" name="Picture 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2900" y="6410325"/>
          <a:ext cx="197167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054;&#1073;&#1086;&#1089;&#1085;&#1086;&#1074;&#1072;&#1085;&#1080;&#1077;%20&#1094;&#1077;&#1085;&#1099;%20&#1082;&#1086;&#1085;&#1090;&#1088;&#1072;&#1082;&#1090;&#1072;%20-%20&#1085;&#1077;%20&#1046;&#104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боснование"/>
      <sheetName val="Метод сопоставимых рыночных цен"/>
      <sheetName val="Тарифный метод"/>
      <sheetName val="Расчет средневзвешенной цены"/>
      <sheetName val="Референтный метод"/>
      <sheetName val="Группы взаимозаменяемости ЛП"/>
      <sheetName val="ИТОГОВАЯ НМЦК"/>
    </sheetNames>
    <sheetDataSet>
      <sheetData sheetId="0"/>
      <sheetData sheetId="1"/>
      <sheetData sheetId="2"/>
      <sheetData sheetId="3"/>
      <sheetData sheetId="4"/>
      <sheetData sheetId="5"/>
      <sheetData sheetId="6">
        <row r="5">
          <cell r="B5" t="str">
            <v>ИНОЗИН</v>
          </cell>
          <cell r="C5" t="str">
            <v>ТАБЛЕТКИ, ПОКРЫТЫЕ ОБОЛОЧКОЙ</v>
          </cell>
          <cell r="D5" t="str">
            <v>200 МГ</v>
          </cell>
          <cell r="E5">
            <v>1000</v>
          </cell>
          <cell r="F5" t="str">
            <v>шт. (таблетка)</v>
          </cell>
          <cell r="G5" t="str">
            <v>Нет</v>
          </cell>
          <cell r="H5" t="str">
            <v>Нет</v>
          </cell>
          <cell r="I5" t="str">
            <v>Нет</v>
          </cell>
          <cell r="J5">
            <v>2.1139000000000001</v>
          </cell>
          <cell r="N5">
            <v>2.1139000000000001</v>
          </cell>
          <cell r="P5">
            <v>10</v>
          </cell>
          <cell r="Q5">
            <v>2.3199999999999998</v>
          </cell>
          <cell r="R5">
            <v>2320</v>
          </cell>
          <cell r="S5">
            <v>2320</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zakupki.gov.ru/epz/contract/contractCard/common-info.html?reestrNumber=2121513926926000028" TargetMode="External"/><Relationship Id="rId13" Type="http://schemas.openxmlformats.org/officeDocument/2006/relationships/comments" Target="../comments1.xml"/><Relationship Id="rId3" Type="http://schemas.openxmlformats.org/officeDocument/2006/relationships/hyperlink" Target="http://zakupki.gov.ru/epz/contract/contractCard/common-info.html?reestrNumber=2111900040125000218" TargetMode="External"/><Relationship Id="rId7" Type="http://schemas.openxmlformats.org/officeDocument/2006/relationships/hyperlink" Target="https://price.myseldon.com/" TargetMode="External"/><Relationship Id="rId12" Type="http://schemas.openxmlformats.org/officeDocument/2006/relationships/vmlDrawing" Target="../drawings/vmlDrawing1.vml"/><Relationship Id="rId2" Type="http://schemas.openxmlformats.org/officeDocument/2006/relationships/hyperlink" Target="http://zakupki.gov.ru/epz/contract/contractCard/common-info.html?reestrNumber=2710500871526000109" TargetMode="External"/><Relationship Id="rId1" Type="http://schemas.openxmlformats.org/officeDocument/2006/relationships/hyperlink" Target="http://zakupki.gov.ru/epz/contract/contractCard/common-info.html?reestrNumber=2690600096325000349" TargetMode="External"/><Relationship Id="rId6" Type="http://schemas.openxmlformats.org/officeDocument/2006/relationships/hyperlink" Target="http://zakupki.gov.ru/epz/contract/contractCard/common-info.html?reestrNumber=2672500252825000487" TargetMode="External"/><Relationship Id="rId11" Type="http://schemas.openxmlformats.org/officeDocument/2006/relationships/printerSettings" Target="../printerSettings/printerSettings2.bin"/><Relationship Id="rId5" Type="http://schemas.openxmlformats.org/officeDocument/2006/relationships/hyperlink" Target="http://zakupki.gov.ru/epz/contract/contractCard/common-info.html?reestrNumber=2637800179525000027" TargetMode="External"/><Relationship Id="rId10" Type="http://schemas.openxmlformats.org/officeDocument/2006/relationships/hyperlink" Target="http://zakupki.gov.ru/epz/contract/contractCard/common-info.html?reestrNumber=1770401401024000240" TargetMode="External"/><Relationship Id="rId4" Type="http://schemas.openxmlformats.org/officeDocument/2006/relationships/hyperlink" Target="http://zakupki.gov.ru/epz/contract/contractCard/common-info.html?reestrNumber=2682000868926000006" TargetMode="External"/><Relationship Id="rId9" Type="http://schemas.openxmlformats.org/officeDocument/2006/relationships/hyperlink" Target="http://zakupki.gov.ru/epz/contract/contractCard/common-info.html?reestrNumber=2637800390825000016"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price.myseldon.com/" TargetMode="External"/></Relationships>
</file>

<file path=xl/worksheets/_rels/sheet4.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zakupki.gov.ru/epz/contract/contractCard/common-info.html?reestrNumber=1262600373124000810" TargetMode="External"/><Relationship Id="rId7" Type="http://schemas.openxmlformats.org/officeDocument/2006/relationships/drawing" Target="../drawings/drawing1.xml"/><Relationship Id="rId2" Type="http://schemas.openxmlformats.org/officeDocument/2006/relationships/hyperlink" Target="http://zakupki.gov.ru/epz/contract/contractCard/common-info.html?reestrNumber=1262600373124000810" TargetMode="External"/><Relationship Id="rId1" Type="http://schemas.openxmlformats.org/officeDocument/2006/relationships/hyperlink" Target="http://zakupki.gov.ru/epz/contract/contractCard/common-info.html?reestrNumber=1262600373124000810" TargetMode="External"/><Relationship Id="rId6" Type="http://schemas.openxmlformats.org/officeDocument/2006/relationships/hyperlink" Target="https://price.myseldon.com/" TargetMode="External"/><Relationship Id="rId5" Type="http://schemas.openxmlformats.org/officeDocument/2006/relationships/hyperlink" Target="http://zakupki.gov.ru/epz/contract/contractCard/common-info.html?reestrNumber=1262600373124000823" TargetMode="External"/><Relationship Id="rId4" Type="http://schemas.openxmlformats.org/officeDocument/2006/relationships/hyperlink" Target="http://zakupki.gov.ru/epz/contract/contractCard/common-info.html?reestrNumber=1262600373124000823" TargetMode="External"/><Relationship Id="rId9"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hyperlink" Target="https://price.myseldon.com/" TargetMode="Externa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3.bin"/><Relationship Id="rId1" Type="http://schemas.openxmlformats.org/officeDocument/2006/relationships/hyperlink" Target="https://price.myseldon.com/" TargetMode="External"/><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23"/>
  <sheetViews>
    <sheetView workbookViewId="0">
      <selection activeCell="P28" sqref="P28"/>
    </sheetView>
  </sheetViews>
  <sheetFormatPr defaultRowHeight="12.75" x14ac:dyDescent="0.2"/>
  <sheetData>
    <row r="1" spans="2:21" ht="30" x14ac:dyDescent="0.25">
      <c r="B1" s="21" t="s">
        <v>38</v>
      </c>
      <c r="C1" s="22"/>
      <c r="D1" s="22"/>
      <c r="E1" s="22"/>
      <c r="F1" s="22"/>
      <c r="G1" s="22"/>
      <c r="H1" s="23"/>
      <c r="I1" s="23"/>
      <c r="J1" s="23"/>
      <c r="K1" s="23"/>
      <c r="L1" s="23"/>
      <c r="M1" s="23"/>
      <c r="N1" s="23"/>
      <c r="O1" s="23"/>
      <c r="P1" s="23"/>
      <c r="Q1" s="23"/>
      <c r="R1" s="23"/>
      <c r="S1" s="23"/>
      <c r="T1" s="23"/>
      <c r="U1" s="23"/>
    </row>
    <row r="2" spans="2:21" ht="30" x14ac:dyDescent="0.25">
      <c r="B2" s="21" t="s">
        <v>39</v>
      </c>
      <c r="C2" s="22"/>
      <c r="D2" s="22"/>
      <c r="E2" s="22"/>
      <c r="F2" s="22"/>
      <c r="G2" s="22"/>
      <c r="H2" s="23"/>
      <c r="I2" s="23"/>
      <c r="J2" s="23"/>
      <c r="K2" s="23"/>
      <c r="L2" s="23"/>
      <c r="M2" s="23"/>
      <c r="N2" s="23"/>
      <c r="O2" s="23"/>
      <c r="P2" s="23"/>
      <c r="Q2" s="23"/>
      <c r="R2" s="23"/>
      <c r="S2" s="23"/>
      <c r="T2" s="23"/>
      <c r="U2" s="23"/>
    </row>
    <row r="3" spans="2:21" ht="34.5" x14ac:dyDescent="0.25">
      <c r="B3" s="24"/>
      <c r="C3" s="22"/>
      <c r="D3" s="22"/>
      <c r="E3" s="22"/>
      <c r="F3" s="22"/>
      <c r="G3" s="22"/>
      <c r="H3" s="23"/>
      <c r="I3" s="23"/>
      <c r="J3" s="23"/>
      <c r="K3" s="23"/>
      <c r="L3" s="23"/>
      <c r="M3" s="23"/>
      <c r="N3" s="23"/>
      <c r="O3" s="23"/>
      <c r="P3" s="23"/>
      <c r="Q3" s="23"/>
      <c r="R3" s="23"/>
      <c r="S3" s="23"/>
      <c r="T3" s="23"/>
      <c r="U3" s="23"/>
    </row>
    <row r="4" spans="2:21" ht="15.75" x14ac:dyDescent="0.25">
      <c r="B4" s="25" t="s">
        <v>40</v>
      </c>
      <c r="C4" s="22"/>
      <c r="D4" s="22"/>
      <c r="E4" s="22"/>
      <c r="F4" s="22"/>
      <c r="G4" s="22"/>
      <c r="H4" s="23"/>
      <c r="I4" s="23"/>
      <c r="J4" s="23"/>
      <c r="K4" s="23"/>
      <c r="L4" s="23"/>
      <c r="M4" s="23"/>
      <c r="N4" s="23"/>
      <c r="O4" s="23"/>
      <c r="P4" s="23"/>
      <c r="Q4" s="23"/>
      <c r="R4" s="23"/>
      <c r="S4" s="23"/>
      <c r="T4" s="23"/>
      <c r="U4" s="23"/>
    </row>
    <row r="5" spans="2:21" ht="15.75" x14ac:dyDescent="0.25">
      <c r="B5" s="26"/>
      <c r="C5" s="22"/>
      <c r="D5" s="22"/>
      <c r="E5" s="22"/>
      <c r="F5" s="22"/>
      <c r="G5" s="22"/>
      <c r="H5" s="23"/>
      <c r="I5" s="23"/>
      <c r="J5" s="23"/>
      <c r="K5" s="23"/>
      <c r="L5" s="23"/>
      <c r="M5" s="23"/>
      <c r="N5" s="23"/>
      <c r="O5" s="23"/>
      <c r="P5" s="23"/>
      <c r="Q5" s="23"/>
      <c r="R5" s="23"/>
      <c r="S5" s="23"/>
      <c r="T5" s="23"/>
      <c r="U5" s="23"/>
    </row>
    <row r="6" spans="2:21" ht="15.75" x14ac:dyDescent="0.25">
      <c r="B6" s="27" t="s">
        <v>41</v>
      </c>
      <c r="C6" s="22"/>
      <c r="D6" s="22"/>
      <c r="E6" s="22"/>
      <c r="F6" s="22"/>
      <c r="G6" s="22"/>
      <c r="H6" s="23"/>
      <c r="I6" s="23"/>
      <c r="J6" s="23"/>
      <c r="K6" s="23"/>
      <c r="L6" s="23"/>
      <c r="M6" s="23"/>
      <c r="N6" s="23"/>
      <c r="O6" s="23"/>
      <c r="P6" s="23"/>
      <c r="Q6" s="23"/>
      <c r="R6" s="23"/>
      <c r="S6" s="23"/>
      <c r="T6" s="23"/>
      <c r="U6" s="23"/>
    </row>
    <row r="7" spans="2:21" ht="15.75" x14ac:dyDescent="0.25">
      <c r="B7" s="25" t="s">
        <v>42</v>
      </c>
      <c r="C7" s="22"/>
      <c r="D7" s="22"/>
      <c r="E7" s="22"/>
      <c r="F7" s="22"/>
      <c r="G7" s="22"/>
      <c r="H7" s="23"/>
      <c r="I7" s="23"/>
      <c r="J7" s="23"/>
      <c r="K7" s="23"/>
      <c r="L7" s="23"/>
      <c r="M7" s="23"/>
      <c r="N7" s="23"/>
      <c r="O7" s="23"/>
      <c r="P7" s="23"/>
      <c r="Q7" s="23"/>
      <c r="R7" s="23"/>
      <c r="S7" s="23"/>
      <c r="T7" s="23"/>
      <c r="U7" s="23"/>
    </row>
    <row r="8" spans="2:21" ht="15.75" x14ac:dyDescent="0.25">
      <c r="B8" s="26"/>
      <c r="C8" s="22"/>
      <c r="D8" s="22"/>
      <c r="E8" s="22"/>
      <c r="F8" s="22"/>
      <c r="G8" s="22"/>
      <c r="H8" s="23"/>
      <c r="I8" s="23"/>
      <c r="J8" s="23"/>
      <c r="K8" s="23"/>
      <c r="L8" s="23"/>
      <c r="M8" s="23"/>
      <c r="N8" s="23"/>
      <c r="O8" s="23"/>
      <c r="P8" s="23"/>
      <c r="Q8" s="23"/>
      <c r="R8" s="23"/>
      <c r="S8" s="23"/>
      <c r="T8" s="23"/>
      <c r="U8" s="23"/>
    </row>
    <row r="9" spans="2:21" ht="15.75" x14ac:dyDescent="0.25">
      <c r="B9" s="27" t="s">
        <v>43</v>
      </c>
      <c r="C9" s="22"/>
      <c r="D9" s="22"/>
      <c r="E9" s="22"/>
      <c r="F9" s="22"/>
      <c r="G9" s="22"/>
      <c r="H9" s="23"/>
      <c r="I9" s="23"/>
      <c r="J9" s="23"/>
      <c r="K9" s="23"/>
      <c r="L9" s="23"/>
      <c r="M9" s="23"/>
      <c r="N9" s="23"/>
      <c r="O9" s="23"/>
      <c r="P9" s="23"/>
      <c r="Q9" s="23"/>
      <c r="R9" s="23"/>
      <c r="S9" s="23"/>
      <c r="T9" s="23"/>
      <c r="U9" s="23"/>
    </row>
    <row r="10" spans="2:21" x14ac:dyDescent="0.2">
      <c r="B10" s="46" t="s">
        <v>44</v>
      </c>
      <c r="C10" s="46"/>
      <c r="D10" s="46"/>
      <c r="E10" s="46"/>
      <c r="F10" s="46"/>
      <c r="G10" s="46"/>
      <c r="H10" s="46"/>
      <c r="I10" s="46"/>
      <c r="J10" s="46"/>
      <c r="K10" s="46"/>
      <c r="L10" s="46"/>
      <c r="M10" s="46"/>
      <c r="N10" s="46"/>
      <c r="O10" s="46"/>
      <c r="P10" s="46"/>
      <c r="Q10" s="46"/>
      <c r="R10" s="46"/>
      <c r="S10" s="46"/>
      <c r="T10" s="46"/>
      <c r="U10" s="46"/>
    </row>
    <row r="11" spans="2:21" x14ac:dyDescent="0.2">
      <c r="B11" s="46"/>
      <c r="C11" s="46"/>
      <c r="D11" s="46"/>
      <c r="E11" s="46"/>
      <c r="F11" s="46"/>
      <c r="G11" s="46"/>
      <c r="H11" s="46"/>
      <c r="I11" s="46"/>
      <c r="J11" s="46"/>
      <c r="K11" s="46"/>
      <c r="L11" s="46"/>
      <c r="M11" s="46"/>
      <c r="N11" s="46"/>
      <c r="O11" s="46"/>
      <c r="P11" s="46"/>
      <c r="Q11" s="46"/>
      <c r="R11" s="46"/>
      <c r="S11" s="46"/>
      <c r="T11" s="46"/>
      <c r="U11" s="46"/>
    </row>
    <row r="12" spans="2:21" ht="15" x14ac:dyDescent="0.25">
      <c r="B12" s="23"/>
      <c r="C12" s="23"/>
      <c r="D12" s="23"/>
      <c r="E12" s="23"/>
      <c r="F12" s="23"/>
      <c r="G12" s="23"/>
      <c r="H12" s="23"/>
      <c r="I12" s="23"/>
      <c r="J12" s="23"/>
      <c r="K12" s="23"/>
      <c r="L12" s="23"/>
      <c r="M12" s="23"/>
      <c r="N12" s="23"/>
      <c r="O12" s="23"/>
      <c r="P12" s="23"/>
      <c r="Q12" s="23"/>
      <c r="R12" s="23"/>
      <c r="S12" s="23"/>
      <c r="T12" s="23"/>
      <c r="U12" s="23"/>
    </row>
    <row r="13" spans="2:21" ht="15" x14ac:dyDescent="0.25">
      <c r="B13" s="23"/>
      <c r="C13" s="23"/>
      <c r="D13" s="23"/>
      <c r="E13" s="23"/>
      <c r="F13" s="23"/>
      <c r="G13" s="23"/>
      <c r="H13" s="23"/>
      <c r="I13" s="23"/>
      <c r="J13" s="23"/>
      <c r="K13" s="23"/>
      <c r="L13" s="23"/>
      <c r="M13" s="23"/>
      <c r="N13" s="23"/>
      <c r="O13" s="23"/>
      <c r="P13" s="23"/>
      <c r="Q13" s="23"/>
      <c r="R13" s="23"/>
      <c r="S13" s="23"/>
      <c r="T13" s="23"/>
      <c r="U13" s="23"/>
    </row>
    <row r="14" spans="2:21" ht="15.75" x14ac:dyDescent="0.25">
      <c r="B14" s="27" t="s">
        <v>45</v>
      </c>
      <c r="C14" s="22"/>
      <c r="D14" s="22"/>
      <c r="E14" s="22"/>
      <c r="F14" s="22"/>
      <c r="G14" s="22"/>
      <c r="H14" s="23"/>
      <c r="I14" s="23"/>
      <c r="J14" s="23"/>
      <c r="K14" s="23"/>
      <c r="L14" s="23"/>
      <c r="M14" s="23"/>
      <c r="N14" s="23"/>
      <c r="O14" s="23"/>
      <c r="P14" s="23"/>
      <c r="Q14" s="23"/>
      <c r="R14" s="23"/>
      <c r="S14" s="23"/>
      <c r="T14" s="23"/>
      <c r="U14" s="23"/>
    </row>
    <row r="15" spans="2:21" ht="15" x14ac:dyDescent="0.25">
      <c r="B15" s="32">
        <v>2874.2</v>
      </c>
      <c r="C15" s="22"/>
      <c r="D15" s="22"/>
      <c r="E15" s="22"/>
      <c r="F15" s="22"/>
      <c r="G15" s="22"/>
      <c r="H15" s="23"/>
      <c r="I15" s="23"/>
      <c r="J15" s="23"/>
      <c r="K15" s="23"/>
      <c r="L15" s="23"/>
      <c r="M15" s="23"/>
      <c r="N15" s="23"/>
      <c r="O15" s="23"/>
      <c r="P15" s="23"/>
      <c r="Q15" s="23"/>
      <c r="R15" s="23"/>
      <c r="S15" s="23"/>
      <c r="T15" s="23"/>
      <c r="U15" s="23"/>
    </row>
    <row r="16" spans="2:21" ht="15.75" x14ac:dyDescent="0.25">
      <c r="B16" s="28"/>
      <c r="C16" s="22"/>
      <c r="D16" s="22"/>
      <c r="E16" s="22"/>
      <c r="F16" s="22"/>
      <c r="G16" s="22"/>
      <c r="H16" s="23"/>
      <c r="I16" s="23"/>
      <c r="J16" s="23"/>
      <c r="K16" s="23"/>
      <c r="L16" s="23"/>
      <c r="M16" s="23"/>
      <c r="N16" s="23"/>
      <c r="O16" s="23"/>
      <c r="P16" s="23"/>
      <c r="Q16" s="23"/>
      <c r="R16" s="23"/>
      <c r="S16" s="23"/>
      <c r="T16" s="23"/>
      <c r="U16" s="23"/>
    </row>
    <row r="17" spans="2:21" ht="15.75" x14ac:dyDescent="0.25">
      <c r="B17" s="27" t="s">
        <v>136</v>
      </c>
      <c r="C17" s="22"/>
      <c r="D17" s="22"/>
      <c r="E17" s="22"/>
      <c r="F17" s="22"/>
      <c r="G17" s="22"/>
      <c r="H17" s="23"/>
      <c r="I17" s="23"/>
      <c r="J17" s="23"/>
      <c r="K17" s="23"/>
      <c r="L17" s="23"/>
      <c r="M17" s="23"/>
      <c r="N17" s="23"/>
      <c r="O17" s="23"/>
      <c r="P17" s="23"/>
      <c r="Q17" s="23"/>
      <c r="R17" s="23"/>
      <c r="S17" s="23"/>
      <c r="T17" s="23"/>
      <c r="U17" s="23"/>
    </row>
    <row r="18" spans="2:21" ht="15.75" x14ac:dyDescent="0.25">
      <c r="B18" s="27"/>
      <c r="C18" s="22"/>
      <c r="D18" s="22"/>
      <c r="E18" s="22"/>
      <c r="F18" s="22"/>
      <c r="G18" s="22"/>
      <c r="H18" s="23"/>
      <c r="I18" s="23"/>
      <c r="J18" s="23"/>
      <c r="K18" s="23"/>
      <c r="L18" s="23"/>
      <c r="M18" s="23"/>
      <c r="N18" s="23"/>
      <c r="O18" s="23"/>
      <c r="P18" s="23"/>
      <c r="Q18" s="23"/>
      <c r="R18" s="23"/>
      <c r="S18" s="23"/>
      <c r="T18" s="23"/>
      <c r="U18" s="23"/>
    </row>
    <row r="19" spans="2:21" ht="15.75" x14ac:dyDescent="0.25">
      <c r="B19" s="28" t="s">
        <v>46</v>
      </c>
      <c r="C19" s="22"/>
      <c r="D19" s="22"/>
      <c r="E19" s="22"/>
      <c r="F19" s="22"/>
      <c r="G19" s="22"/>
      <c r="H19" s="23"/>
      <c r="I19" s="23"/>
      <c r="J19" s="23"/>
      <c r="K19" s="23"/>
      <c r="L19" s="23"/>
      <c r="M19" s="23"/>
      <c r="N19" s="23"/>
      <c r="O19" s="23"/>
      <c r="P19" s="23"/>
      <c r="Q19" s="23"/>
      <c r="R19" s="23"/>
      <c r="S19" s="23"/>
      <c r="T19" s="23"/>
      <c r="U19" s="23"/>
    </row>
    <row r="20" spans="2:21" ht="15.75" x14ac:dyDescent="0.25">
      <c r="B20" s="25" t="s">
        <v>47</v>
      </c>
      <c r="C20" s="22"/>
      <c r="D20" s="22"/>
      <c r="E20" s="22"/>
      <c r="F20" s="22"/>
      <c r="G20" s="22"/>
      <c r="H20" s="23"/>
      <c r="I20" s="23"/>
      <c r="J20" s="23"/>
      <c r="K20" s="23"/>
      <c r="L20" s="23"/>
      <c r="M20" s="23"/>
      <c r="N20" s="23"/>
      <c r="O20" s="23"/>
      <c r="P20" s="23"/>
      <c r="Q20" s="23"/>
      <c r="R20" s="23"/>
      <c r="S20" s="23"/>
      <c r="T20" s="23"/>
      <c r="U20" s="23"/>
    </row>
    <row r="21" spans="2:21" ht="15.75" x14ac:dyDescent="0.25">
      <c r="B21" s="25"/>
      <c r="C21" s="22"/>
      <c r="D21" s="22"/>
      <c r="E21" s="22"/>
      <c r="F21" s="22"/>
      <c r="G21" s="22"/>
      <c r="H21" s="23"/>
      <c r="I21" s="23"/>
      <c r="J21" s="23"/>
      <c r="K21" s="23"/>
      <c r="L21" s="23"/>
      <c r="M21" s="23"/>
      <c r="N21" s="23"/>
      <c r="O21" s="23"/>
      <c r="P21" s="23"/>
      <c r="Q21" s="23"/>
      <c r="R21" s="23"/>
      <c r="S21" s="23"/>
      <c r="T21" s="23"/>
      <c r="U21" s="23"/>
    </row>
    <row r="22" spans="2:21" ht="15" x14ac:dyDescent="0.25">
      <c r="B22" s="29" t="s">
        <v>48</v>
      </c>
      <c r="C22" s="22"/>
      <c r="D22" s="22"/>
      <c r="E22" s="22"/>
      <c r="F22" s="22"/>
      <c r="G22" s="22"/>
      <c r="H22" s="23"/>
      <c r="I22" s="23"/>
      <c r="J22" s="23"/>
      <c r="K22" s="23"/>
      <c r="L22" s="23"/>
      <c r="M22" s="23"/>
      <c r="N22" s="23"/>
      <c r="O22" s="23"/>
      <c r="P22" s="23"/>
      <c r="Q22" s="23"/>
      <c r="R22" s="23"/>
      <c r="S22" s="23"/>
      <c r="T22" s="23"/>
      <c r="U22" s="23"/>
    </row>
    <row r="23" spans="2:21" ht="15" x14ac:dyDescent="0.25">
      <c r="B23" s="30" t="s">
        <v>49</v>
      </c>
      <c r="C23" s="22"/>
      <c r="D23" s="22"/>
      <c r="E23" s="22"/>
      <c r="F23" s="22"/>
      <c r="G23" s="22"/>
      <c r="H23" s="23"/>
      <c r="I23" s="23"/>
      <c r="J23" s="23"/>
      <c r="K23" s="23"/>
      <c r="L23" s="23"/>
      <c r="M23" s="23"/>
      <c r="N23" s="23"/>
      <c r="O23" s="23"/>
      <c r="P23" s="23"/>
      <c r="Q23" s="23"/>
      <c r="R23" s="23"/>
      <c r="S23" s="23"/>
      <c r="T23" s="23"/>
      <c r="U23" s="23"/>
    </row>
  </sheetData>
  <mergeCells count="1">
    <mergeCell ref="B10:U11"/>
  </mergeCells>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P29"/>
  <sheetViews>
    <sheetView topLeftCell="A10" workbookViewId="0">
      <selection activeCell="A13" sqref="A13"/>
    </sheetView>
  </sheetViews>
  <sheetFormatPr defaultColWidth="10" defaultRowHeight="15" x14ac:dyDescent="0.25"/>
  <cols>
    <col min="1" max="1" width="5.140625" style="1" customWidth="1"/>
    <col min="2" max="2" width="31.5703125" style="1" customWidth="1"/>
    <col min="3" max="3" width="50" style="1" customWidth="1"/>
    <col min="4" max="4" width="12.7109375" style="1" customWidth="1"/>
    <col min="5" max="5" width="18.140625" style="1" customWidth="1"/>
    <col min="6" max="8" width="23.7109375" style="1" customWidth="1"/>
    <col min="9" max="9" width="15.85546875" style="1" customWidth="1"/>
    <col min="10" max="10" width="20.28515625" style="1" customWidth="1"/>
    <col min="11" max="11" width="16.85546875" style="1" customWidth="1"/>
    <col min="12" max="12" width="14" style="1" customWidth="1"/>
    <col min="13" max="13" width="15.5703125" style="1" customWidth="1"/>
    <col min="14" max="15" width="10.42578125" style="2" customWidth="1"/>
    <col min="16" max="250" width="9.5703125" style="1" customWidth="1"/>
  </cols>
  <sheetData>
    <row r="1" spans="1:250" ht="15.75" x14ac:dyDescent="0.25">
      <c r="A1" s="53" t="s">
        <v>0</v>
      </c>
      <c r="B1" s="54"/>
      <c r="C1" s="54"/>
      <c r="D1" s="54"/>
      <c r="E1" s="54"/>
      <c r="F1" s="54"/>
      <c r="G1" s="54"/>
      <c r="H1" s="54"/>
      <c r="I1" s="54"/>
      <c r="J1" s="54"/>
      <c r="K1" s="54"/>
      <c r="L1" s="54"/>
      <c r="M1" s="55"/>
      <c r="N1" s="4"/>
    </row>
    <row r="2" spans="1:250" ht="15.75" x14ac:dyDescent="0.25">
      <c r="A2" s="56" t="s">
        <v>1</v>
      </c>
      <c r="B2" s="56"/>
      <c r="C2" s="56"/>
      <c r="D2" s="56"/>
      <c r="E2" s="56"/>
      <c r="F2" s="56"/>
      <c r="G2" s="56"/>
      <c r="H2" s="56"/>
      <c r="I2" s="56"/>
      <c r="J2" s="56"/>
      <c r="K2" s="56"/>
      <c r="L2" s="56"/>
      <c r="M2" s="56"/>
      <c r="N2" s="4"/>
    </row>
    <row r="3" spans="1:250" ht="15.75" x14ac:dyDescent="0.25">
      <c r="A3" s="5" t="s">
        <v>2</v>
      </c>
      <c r="B3" s="6"/>
      <c r="C3" s="7"/>
      <c r="D3" s="7"/>
      <c r="E3" s="7"/>
      <c r="F3" s="5"/>
      <c r="G3" s="5"/>
      <c r="H3" s="5"/>
      <c r="I3" s="5"/>
      <c r="J3" s="5"/>
      <c r="L3" s="5"/>
      <c r="M3" s="5"/>
      <c r="N3" s="4"/>
    </row>
    <row r="4" spans="1:250" ht="30.6" customHeight="1" x14ac:dyDescent="0.25">
      <c r="A4" s="51" t="s">
        <v>3</v>
      </c>
      <c r="B4" s="51" t="s">
        <v>4</v>
      </c>
      <c r="C4" s="51" t="s">
        <v>23</v>
      </c>
      <c r="D4" s="51" t="s">
        <v>6</v>
      </c>
      <c r="E4" s="51" t="s">
        <v>30</v>
      </c>
      <c r="F4" s="51" t="s">
        <v>7</v>
      </c>
      <c r="G4" s="51"/>
      <c r="H4" s="51"/>
      <c r="I4" s="51"/>
      <c r="J4" s="51"/>
      <c r="K4" s="57" t="s">
        <v>74</v>
      </c>
      <c r="L4" s="57" t="s">
        <v>60</v>
      </c>
      <c r="M4" s="51" t="s">
        <v>8</v>
      </c>
      <c r="N4" s="52"/>
    </row>
    <row r="5" spans="1:250" ht="67.5" customHeight="1" x14ac:dyDescent="0.25">
      <c r="A5" s="51"/>
      <c r="B5" s="51"/>
      <c r="C5" s="51"/>
      <c r="D5" s="51"/>
      <c r="E5" s="51"/>
      <c r="F5" s="8" t="s">
        <v>71</v>
      </c>
      <c r="G5" s="8" t="s">
        <v>10</v>
      </c>
      <c r="H5" s="9" t="s">
        <v>11</v>
      </c>
      <c r="I5" s="8" t="s">
        <v>72</v>
      </c>
      <c r="J5" s="8" t="s">
        <v>73</v>
      </c>
      <c r="K5" s="57"/>
      <c r="L5" s="57"/>
      <c r="M5" s="51"/>
      <c r="N5" s="52"/>
    </row>
    <row r="6" spans="1:250" ht="48" customHeight="1" x14ac:dyDescent="0.25">
      <c r="A6" s="47" t="s">
        <v>89</v>
      </c>
      <c r="B6" s="47" t="s">
        <v>76</v>
      </c>
      <c r="C6" s="10" t="s">
        <v>80</v>
      </c>
      <c r="D6" s="10" t="s">
        <v>83</v>
      </c>
      <c r="E6" s="10" t="s">
        <v>90</v>
      </c>
      <c r="F6" s="11" t="s">
        <v>91</v>
      </c>
      <c r="G6" s="10" t="s">
        <v>92</v>
      </c>
      <c r="H6" s="10" t="s">
        <v>93</v>
      </c>
      <c r="I6" s="10">
        <v>13.315</v>
      </c>
      <c r="J6" s="10">
        <v>13.315</v>
      </c>
      <c r="K6" s="48">
        <v>13.278</v>
      </c>
      <c r="L6" s="48">
        <v>5.9799999999999999E-2</v>
      </c>
      <c r="M6" s="47">
        <v>0.45040000000000002</v>
      </c>
      <c r="O6" s="1"/>
      <c r="IP6"/>
    </row>
    <row r="7" spans="1:250" ht="48" customHeight="1" x14ac:dyDescent="0.25">
      <c r="A7" s="47"/>
      <c r="B7" s="47"/>
      <c r="C7" s="10" t="s">
        <v>80</v>
      </c>
      <c r="D7" s="10" t="s">
        <v>83</v>
      </c>
      <c r="E7" s="10" t="s">
        <v>90</v>
      </c>
      <c r="F7" s="11" t="s">
        <v>94</v>
      </c>
      <c r="G7" s="10" t="s">
        <v>92</v>
      </c>
      <c r="H7" s="10" t="s">
        <v>93</v>
      </c>
      <c r="I7" s="10">
        <v>13.209</v>
      </c>
      <c r="J7" s="10">
        <v>13.209</v>
      </c>
      <c r="K7" s="48"/>
      <c r="L7" s="48"/>
      <c r="M7" s="47"/>
    </row>
    <row r="8" spans="1:250" ht="48" customHeight="1" x14ac:dyDescent="0.25">
      <c r="A8" s="47"/>
      <c r="B8" s="47" t="s">
        <v>12</v>
      </c>
      <c r="C8" s="10" t="s">
        <v>80</v>
      </c>
      <c r="D8" s="10" t="s">
        <v>83</v>
      </c>
      <c r="E8" s="10" t="s">
        <v>90</v>
      </c>
      <c r="F8" s="11" t="s">
        <v>95</v>
      </c>
      <c r="G8" s="10" t="s">
        <v>92</v>
      </c>
      <c r="H8" s="10" t="s">
        <v>93</v>
      </c>
      <c r="I8" s="10">
        <v>13.31</v>
      </c>
      <c r="J8" s="10">
        <v>13.31</v>
      </c>
      <c r="K8" s="48"/>
      <c r="L8" s="48"/>
      <c r="M8" s="47"/>
    </row>
    <row r="9" spans="1:250" ht="48" customHeight="1" x14ac:dyDescent="0.25">
      <c r="A9" s="47" t="s">
        <v>96</v>
      </c>
      <c r="B9" s="47" t="s">
        <v>78</v>
      </c>
      <c r="C9" s="10" t="s">
        <v>81</v>
      </c>
      <c r="D9" s="10" t="s">
        <v>85</v>
      </c>
      <c r="E9" s="10" t="s">
        <v>90</v>
      </c>
      <c r="F9" s="11" t="s">
        <v>97</v>
      </c>
      <c r="G9" s="10" t="s">
        <v>92</v>
      </c>
      <c r="H9" s="10" t="s">
        <v>93</v>
      </c>
      <c r="I9" s="10">
        <v>6.42</v>
      </c>
      <c r="J9" s="10">
        <v>6.42</v>
      </c>
      <c r="K9" s="48">
        <v>6.4326999999999996</v>
      </c>
      <c r="L9" s="48">
        <v>2.64E-2</v>
      </c>
      <c r="M9" s="47">
        <v>0.41039999999999999</v>
      </c>
    </row>
    <row r="10" spans="1:250" ht="48" customHeight="1" x14ac:dyDescent="0.25">
      <c r="A10" s="47"/>
      <c r="B10" s="47"/>
      <c r="C10" s="10" t="s">
        <v>81</v>
      </c>
      <c r="D10" s="10" t="s">
        <v>85</v>
      </c>
      <c r="E10" s="10" t="s">
        <v>90</v>
      </c>
      <c r="F10" s="11" t="s">
        <v>98</v>
      </c>
      <c r="G10" s="10" t="s">
        <v>92</v>
      </c>
      <c r="H10" s="10" t="s">
        <v>93</v>
      </c>
      <c r="I10" s="10">
        <v>6.415</v>
      </c>
      <c r="J10" s="10">
        <v>6.415</v>
      </c>
      <c r="K10" s="48"/>
      <c r="L10" s="48"/>
      <c r="M10" s="47"/>
    </row>
    <row r="11" spans="1:250" ht="48" customHeight="1" x14ac:dyDescent="0.25">
      <c r="A11" s="78"/>
      <c r="B11" s="47"/>
      <c r="C11" s="10" t="s">
        <v>81</v>
      </c>
      <c r="D11" s="10" t="s">
        <v>85</v>
      </c>
      <c r="E11" s="10" t="s">
        <v>90</v>
      </c>
      <c r="F11" s="11" t="s">
        <v>99</v>
      </c>
      <c r="G11" s="10" t="s">
        <v>92</v>
      </c>
      <c r="H11" s="10" t="s">
        <v>93</v>
      </c>
      <c r="I11" s="10">
        <v>6.4630000000000001</v>
      </c>
      <c r="J11" s="10">
        <v>6.4630000000000001</v>
      </c>
      <c r="K11" s="48"/>
      <c r="L11" s="48"/>
      <c r="M11" s="47"/>
    </row>
    <row r="12" spans="1:250" s="42" customFormat="1" ht="48" customHeight="1" x14ac:dyDescent="0.25">
      <c r="A12" s="76"/>
      <c r="B12" s="72" t="s">
        <v>125</v>
      </c>
      <c r="C12" s="39" t="s">
        <v>126</v>
      </c>
      <c r="D12" s="39" t="s">
        <v>130</v>
      </c>
      <c r="E12" s="39" t="s">
        <v>128</v>
      </c>
      <c r="F12" s="11" t="s">
        <v>132</v>
      </c>
      <c r="G12" s="39" t="s">
        <v>92</v>
      </c>
      <c r="H12" s="39" t="s">
        <v>133</v>
      </c>
      <c r="I12" s="39">
        <v>2.2999999999999998</v>
      </c>
      <c r="J12" s="39">
        <v>2.0909</v>
      </c>
      <c r="K12" s="48">
        <v>2.1139000000000001</v>
      </c>
      <c r="L12" s="48">
        <v>7.7200000000000005E-2</v>
      </c>
      <c r="M12" s="47">
        <v>3.6520000000000001</v>
      </c>
      <c r="N12" s="38"/>
      <c r="O12" s="38"/>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41"/>
      <c r="BO12" s="41"/>
      <c r="BP12" s="41"/>
      <c r="BQ12" s="41"/>
      <c r="BR12" s="41"/>
      <c r="BS12" s="41"/>
      <c r="BT12" s="41"/>
      <c r="BU12" s="41"/>
      <c r="BV12" s="41"/>
      <c r="BW12" s="41"/>
      <c r="BX12" s="41"/>
      <c r="BY12" s="41"/>
      <c r="BZ12" s="41"/>
      <c r="CA12" s="41"/>
      <c r="CB12" s="41"/>
      <c r="CC12" s="41"/>
      <c r="CD12" s="41"/>
      <c r="CE12" s="41"/>
      <c r="CF12" s="41"/>
      <c r="CG12" s="41"/>
      <c r="CH12" s="41"/>
      <c r="CI12" s="41"/>
      <c r="CJ12" s="41"/>
      <c r="CK12" s="41"/>
      <c r="CL12" s="41"/>
      <c r="CM12" s="41"/>
      <c r="CN12" s="41"/>
      <c r="CO12" s="41"/>
      <c r="CP12" s="41"/>
      <c r="CQ12" s="41"/>
      <c r="CR12" s="41"/>
      <c r="CS12" s="41"/>
      <c r="CT12" s="41"/>
      <c r="CU12" s="41"/>
      <c r="CV12" s="41"/>
      <c r="CW12" s="41"/>
      <c r="CX12" s="41"/>
      <c r="CY12" s="41"/>
      <c r="CZ12" s="41"/>
      <c r="DA12" s="41"/>
      <c r="DB12" s="41"/>
      <c r="DC12" s="41"/>
      <c r="DD12" s="41"/>
      <c r="DE12" s="41"/>
      <c r="DF12" s="41"/>
      <c r="DG12" s="41"/>
      <c r="DH12" s="41"/>
      <c r="DI12" s="41"/>
      <c r="DJ12" s="41"/>
      <c r="DK12" s="41"/>
      <c r="DL12" s="41"/>
      <c r="DM12" s="41"/>
      <c r="DN12" s="41"/>
      <c r="DO12" s="41"/>
      <c r="DP12" s="41"/>
      <c r="DQ12" s="41"/>
      <c r="DR12" s="41"/>
      <c r="DS12" s="41"/>
      <c r="DT12" s="41"/>
      <c r="DU12" s="41"/>
      <c r="DV12" s="41"/>
      <c r="DW12" s="41"/>
      <c r="DX12" s="41"/>
      <c r="DY12" s="41"/>
      <c r="DZ12" s="41"/>
      <c r="EA12" s="41"/>
      <c r="EB12" s="41"/>
      <c r="EC12" s="41"/>
      <c r="ED12" s="41"/>
      <c r="EE12" s="41"/>
      <c r="EF12" s="41"/>
      <c r="EG12" s="41"/>
      <c r="EH12" s="41"/>
      <c r="EI12" s="41"/>
      <c r="EJ12" s="41"/>
      <c r="EK12" s="41"/>
      <c r="EL12" s="41"/>
      <c r="EM12" s="41"/>
      <c r="EN12" s="41"/>
      <c r="EO12" s="41"/>
      <c r="EP12" s="41"/>
      <c r="EQ12" s="41"/>
      <c r="ER12" s="41"/>
      <c r="ES12" s="41"/>
      <c r="ET12" s="41"/>
      <c r="EU12" s="41"/>
      <c r="EV12" s="41"/>
      <c r="EW12" s="41"/>
      <c r="EX12" s="41"/>
      <c r="EY12" s="41"/>
      <c r="EZ12" s="41"/>
      <c r="FA12" s="41"/>
      <c r="FB12" s="41"/>
      <c r="FC12" s="41"/>
      <c r="FD12" s="41"/>
      <c r="FE12" s="41"/>
      <c r="FF12" s="41"/>
      <c r="FG12" s="41"/>
      <c r="FH12" s="41"/>
      <c r="FI12" s="41"/>
      <c r="FJ12" s="41"/>
      <c r="FK12" s="41"/>
      <c r="FL12" s="41"/>
      <c r="FM12" s="41"/>
      <c r="FN12" s="41"/>
      <c r="FO12" s="41"/>
      <c r="FP12" s="41"/>
      <c r="FQ12" s="41"/>
      <c r="FR12" s="41"/>
      <c r="FS12" s="41"/>
      <c r="FT12" s="41"/>
      <c r="FU12" s="41"/>
      <c r="FV12" s="41"/>
      <c r="FW12" s="41"/>
      <c r="FX12" s="41"/>
      <c r="FY12" s="41"/>
      <c r="FZ12" s="41"/>
      <c r="GA12" s="41"/>
      <c r="GB12" s="41"/>
      <c r="GC12" s="41"/>
      <c r="GD12" s="41"/>
      <c r="GE12" s="41"/>
      <c r="GF12" s="41"/>
      <c r="GG12" s="41"/>
      <c r="GH12" s="41"/>
      <c r="GI12" s="41"/>
      <c r="GJ12" s="41"/>
      <c r="GK12" s="41"/>
      <c r="GL12" s="41"/>
      <c r="GM12" s="41"/>
      <c r="GN12" s="41"/>
      <c r="GO12" s="41"/>
      <c r="GP12" s="41"/>
      <c r="GQ12" s="41"/>
      <c r="GR12" s="41"/>
      <c r="GS12" s="41"/>
      <c r="GT12" s="41"/>
      <c r="GU12" s="41"/>
      <c r="GV12" s="41"/>
      <c r="GW12" s="41"/>
      <c r="GX12" s="41"/>
      <c r="GY12" s="41"/>
      <c r="GZ12" s="41"/>
      <c r="HA12" s="41"/>
      <c r="HB12" s="41"/>
      <c r="HC12" s="41"/>
      <c r="HD12" s="41"/>
      <c r="HE12" s="41"/>
      <c r="HF12" s="41"/>
      <c r="HG12" s="41"/>
      <c r="HH12" s="41"/>
      <c r="HI12" s="41"/>
      <c r="HJ12" s="41"/>
      <c r="HK12" s="41"/>
      <c r="HL12" s="41"/>
      <c r="HM12" s="41"/>
      <c r="HN12" s="41"/>
      <c r="HO12" s="41"/>
      <c r="HP12" s="41"/>
      <c r="HQ12" s="41"/>
      <c r="HR12" s="41"/>
      <c r="HS12" s="41"/>
      <c r="HT12" s="41"/>
      <c r="HU12" s="41"/>
      <c r="HV12" s="41"/>
      <c r="HW12" s="41"/>
      <c r="HX12" s="41"/>
      <c r="HY12" s="41"/>
      <c r="HZ12" s="41"/>
      <c r="IA12" s="41"/>
      <c r="IB12" s="41"/>
      <c r="IC12" s="41"/>
      <c r="ID12" s="41"/>
      <c r="IE12" s="41"/>
      <c r="IF12" s="41"/>
      <c r="IG12" s="41"/>
      <c r="IH12" s="41"/>
      <c r="II12" s="41"/>
      <c r="IJ12" s="41"/>
      <c r="IK12" s="41"/>
      <c r="IL12" s="41"/>
      <c r="IM12" s="41"/>
      <c r="IN12" s="41"/>
      <c r="IO12" s="41"/>
      <c r="IP12" s="41"/>
    </row>
    <row r="13" spans="1:250" s="42" customFormat="1" ht="48" customHeight="1" x14ac:dyDescent="0.25">
      <c r="A13" s="76">
        <v>3</v>
      </c>
      <c r="B13" s="72"/>
      <c r="C13" s="39" t="s">
        <v>126</v>
      </c>
      <c r="D13" s="39" t="s">
        <v>130</v>
      </c>
      <c r="E13" s="39" t="s">
        <v>128</v>
      </c>
      <c r="F13" s="11" t="s">
        <v>134</v>
      </c>
      <c r="G13" s="39" t="s">
        <v>92</v>
      </c>
      <c r="H13" s="39" t="s">
        <v>133</v>
      </c>
      <c r="I13" s="39">
        <v>2.2559999999999998</v>
      </c>
      <c r="J13" s="39">
        <v>2.0508999999999999</v>
      </c>
      <c r="K13" s="48"/>
      <c r="L13" s="48"/>
      <c r="M13" s="47"/>
      <c r="N13" s="38"/>
      <c r="O13" s="38"/>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c r="BJ13" s="41"/>
      <c r="BK13" s="41"/>
      <c r="BL13" s="41"/>
      <c r="BM13" s="41"/>
      <c r="BN13" s="41"/>
      <c r="BO13" s="41"/>
      <c r="BP13" s="41"/>
      <c r="BQ13" s="41"/>
      <c r="BR13" s="41"/>
      <c r="BS13" s="41"/>
      <c r="BT13" s="41"/>
      <c r="BU13" s="41"/>
      <c r="BV13" s="41"/>
      <c r="BW13" s="41"/>
      <c r="BX13" s="41"/>
      <c r="BY13" s="41"/>
      <c r="BZ13" s="41"/>
      <c r="CA13" s="41"/>
      <c r="CB13" s="41"/>
      <c r="CC13" s="41"/>
      <c r="CD13" s="41"/>
      <c r="CE13" s="41"/>
      <c r="CF13" s="41"/>
      <c r="CG13" s="41"/>
      <c r="CH13" s="41"/>
      <c r="CI13" s="41"/>
      <c r="CJ13" s="41"/>
      <c r="CK13" s="41"/>
      <c r="CL13" s="41"/>
      <c r="CM13" s="41"/>
      <c r="CN13" s="41"/>
      <c r="CO13" s="41"/>
      <c r="CP13" s="41"/>
      <c r="CQ13" s="41"/>
      <c r="CR13" s="41"/>
      <c r="CS13" s="41"/>
      <c r="CT13" s="41"/>
      <c r="CU13" s="41"/>
      <c r="CV13" s="41"/>
      <c r="CW13" s="41"/>
      <c r="CX13" s="41"/>
      <c r="CY13" s="41"/>
      <c r="CZ13" s="41"/>
      <c r="DA13" s="41"/>
      <c r="DB13" s="41"/>
      <c r="DC13" s="41"/>
      <c r="DD13" s="41"/>
      <c r="DE13" s="41"/>
      <c r="DF13" s="41"/>
      <c r="DG13" s="41"/>
      <c r="DH13" s="41"/>
      <c r="DI13" s="41"/>
      <c r="DJ13" s="41"/>
      <c r="DK13" s="41"/>
      <c r="DL13" s="41"/>
      <c r="DM13" s="41"/>
      <c r="DN13" s="41"/>
      <c r="DO13" s="41"/>
      <c r="DP13" s="41"/>
      <c r="DQ13" s="41"/>
      <c r="DR13" s="41"/>
      <c r="DS13" s="41"/>
      <c r="DT13" s="41"/>
      <c r="DU13" s="41"/>
      <c r="DV13" s="41"/>
      <c r="DW13" s="41"/>
      <c r="DX13" s="41"/>
      <c r="DY13" s="41"/>
      <c r="DZ13" s="41"/>
      <c r="EA13" s="41"/>
      <c r="EB13" s="41"/>
      <c r="EC13" s="41"/>
      <c r="ED13" s="41"/>
      <c r="EE13" s="41"/>
      <c r="EF13" s="41"/>
      <c r="EG13" s="41"/>
      <c r="EH13" s="41"/>
      <c r="EI13" s="41"/>
      <c r="EJ13" s="41"/>
      <c r="EK13" s="41"/>
      <c r="EL13" s="41"/>
      <c r="EM13" s="41"/>
      <c r="EN13" s="41"/>
      <c r="EO13" s="41"/>
      <c r="EP13" s="41"/>
      <c r="EQ13" s="41"/>
      <c r="ER13" s="41"/>
      <c r="ES13" s="41"/>
      <c r="ET13" s="41"/>
      <c r="EU13" s="41"/>
      <c r="EV13" s="41"/>
      <c r="EW13" s="41"/>
      <c r="EX13" s="41"/>
      <c r="EY13" s="41"/>
      <c r="EZ13" s="41"/>
      <c r="FA13" s="41"/>
      <c r="FB13" s="41"/>
      <c r="FC13" s="41"/>
      <c r="FD13" s="41"/>
      <c r="FE13" s="41"/>
      <c r="FF13" s="41"/>
      <c r="FG13" s="41"/>
      <c r="FH13" s="41"/>
      <c r="FI13" s="41"/>
      <c r="FJ13" s="41"/>
      <c r="FK13" s="41"/>
      <c r="FL13" s="41"/>
      <c r="FM13" s="41"/>
      <c r="FN13" s="41"/>
      <c r="FO13" s="41"/>
      <c r="FP13" s="41"/>
      <c r="FQ13" s="41"/>
      <c r="FR13" s="41"/>
      <c r="FS13" s="41"/>
      <c r="FT13" s="41"/>
      <c r="FU13" s="41"/>
      <c r="FV13" s="41"/>
      <c r="FW13" s="41"/>
      <c r="FX13" s="41"/>
      <c r="FY13" s="41"/>
      <c r="FZ13" s="41"/>
      <c r="GA13" s="41"/>
      <c r="GB13" s="41"/>
      <c r="GC13" s="41"/>
      <c r="GD13" s="41"/>
      <c r="GE13" s="41"/>
      <c r="GF13" s="41"/>
      <c r="GG13" s="41"/>
      <c r="GH13" s="41"/>
      <c r="GI13" s="41"/>
      <c r="GJ13" s="41"/>
      <c r="GK13" s="41"/>
      <c r="GL13" s="41"/>
      <c r="GM13" s="41"/>
      <c r="GN13" s="41"/>
      <c r="GO13" s="41"/>
      <c r="GP13" s="41"/>
      <c r="GQ13" s="41"/>
      <c r="GR13" s="41"/>
      <c r="GS13" s="41"/>
      <c r="GT13" s="41"/>
      <c r="GU13" s="41"/>
      <c r="GV13" s="41"/>
      <c r="GW13" s="41"/>
      <c r="GX13" s="41"/>
      <c r="GY13" s="41"/>
      <c r="GZ13" s="41"/>
      <c r="HA13" s="41"/>
      <c r="HB13" s="41"/>
      <c r="HC13" s="41"/>
      <c r="HD13" s="41"/>
      <c r="HE13" s="41"/>
      <c r="HF13" s="41"/>
      <c r="HG13" s="41"/>
      <c r="HH13" s="41"/>
      <c r="HI13" s="41"/>
      <c r="HJ13" s="41"/>
      <c r="HK13" s="41"/>
      <c r="HL13" s="41"/>
      <c r="HM13" s="41"/>
      <c r="HN13" s="41"/>
      <c r="HO13" s="41"/>
      <c r="HP13" s="41"/>
      <c r="HQ13" s="41"/>
      <c r="HR13" s="41"/>
      <c r="HS13" s="41"/>
      <c r="HT13" s="41"/>
      <c r="HU13" s="41"/>
      <c r="HV13" s="41"/>
      <c r="HW13" s="41"/>
      <c r="HX13" s="41"/>
      <c r="HY13" s="41"/>
      <c r="HZ13" s="41"/>
      <c r="IA13" s="41"/>
      <c r="IB13" s="41"/>
      <c r="IC13" s="41"/>
      <c r="ID13" s="41"/>
      <c r="IE13" s="41"/>
      <c r="IF13" s="41"/>
      <c r="IG13" s="41"/>
      <c r="IH13" s="41"/>
      <c r="II13" s="41"/>
      <c r="IJ13" s="41"/>
      <c r="IK13" s="41"/>
      <c r="IL13" s="41"/>
      <c r="IM13" s="41"/>
      <c r="IN13" s="41"/>
      <c r="IO13" s="41"/>
      <c r="IP13" s="41"/>
    </row>
    <row r="14" spans="1:250" s="42" customFormat="1" ht="48" customHeight="1" x14ac:dyDescent="0.25">
      <c r="A14" s="76"/>
      <c r="B14" s="72" t="s">
        <v>12</v>
      </c>
      <c r="C14" s="39" t="s">
        <v>126</v>
      </c>
      <c r="D14" s="39" t="s">
        <v>130</v>
      </c>
      <c r="E14" s="39" t="s">
        <v>128</v>
      </c>
      <c r="F14" s="11" t="s">
        <v>135</v>
      </c>
      <c r="G14" s="39" t="s">
        <v>92</v>
      </c>
      <c r="H14" s="39" t="s">
        <v>133</v>
      </c>
      <c r="I14" s="39">
        <v>2.42</v>
      </c>
      <c r="J14" s="39">
        <v>2.2000000000000002</v>
      </c>
      <c r="K14" s="48"/>
      <c r="L14" s="48"/>
      <c r="M14" s="47"/>
      <c r="N14" s="38"/>
      <c r="O14" s="38"/>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41"/>
      <c r="BF14" s="41"/>
      <c r="BG14" s="41"/>
      <c r="BH14" s="41"/>
      <c r="BI14" s="41"/>
      <c r="BJ14" s="41"/>
      <c r="BK14" s="41"/>
      <c r="BL14" s="41"/>
      <c r="BM14" s="41"/>
      <c r="BN14" s="41"/>
      <c r="BO14" s="41"/>
      <c r="BP14" s="41"/>
      <c r="BQ14" s="41"/>
      <c r="BR14" s="41"/>
      <c r="BS14" s="41"/>
      <c r="BT14" s="41"/>
      <c r="BU14" s="41"/>
      <c r="BV14" s="41"/>
      <c r="BW14" s="41"/>
      <c r="BX14" s="41"/>
      <c r="BY14" s="41"/>
      <c r="BZ14" s="41"/>
      <c r="CA14" s="41"/>
      <c r="CB14" s="41"/>
      <c r="CC14" s="41"/>
      <c r="CD14" s="41"/>
      <c r="CE14" s="41"/>
      <c r="CF14" s="41"/>
      <c r="CG14" s="41"/>
      <c r="CH14" s="41"/>
      <c r="CI14" s="41"/>
      <c r="CJ14" s="41"/>
      <c r="CK14" s="41"/>
      <c r="CL14" s="41"/>
      <c r="CM14" s="41"/>
      <c r="CN14" s="41"/>
      <c r="CO14" s="41"/>
      <c r="CP14" s="41"/>
      <c r="CQ14" s="41"/>
      <c r="CR14" s="41"/>
      <c r="CS14" s="41"/>
      <c r="CT14" s="41"/>
      <c r="CU14" s="41"/>
      <c r="CV14" s="41"/>
      <c r="CW14" s="41"/>
      <c r="CX14" s="41"/>
      <c r="CY14" s="41"/>
      <c r="CZ14" s="41"/>
      <c r="DA14" s="41"/>
      <c r="DB14" s="41"/>
      <c r="DC14" s="41"/>
      <c r="DD14" s="41"/>
      <c r="DE14" s="41"/>
      <c r="DF14" s="41"/>
      <c r="DG14" s="41"/>
      <c r="DH14" s="41"/>
      <c r="DI14" s="41"/>
      <c r="DJ14" s="41"/>
      <c r="DK14" s="41"/>
      <c r="DL14" s="41"/>
      <c r="DM14" s="41"/>
      <c r="DN14" s="41"/>
      <c r="DO14" s="41"/>
      <c r="DP14" s="41"/>
      <c r="DQ14" s="41"/>
      <c r="DR14" s="41"/>
      <c r="DS14" s="41"/>
      <c r="DT14" s="41"/>
      <c r="DU14" s="41"/>
      <c r="DV14" s="41"/>
      <c r="DW14" s="41"/>
      <c r="DX14" s="41"/>
      <c r="DY14" s="41"/>
      <c r="DZ14" s="41"/>
      <c r="EA14" s="41"/>
      <c r="EB14" s="41"/>
      <c r="EC14" s="41"/>
      <c r="ED14" s="41"/>
      <c r="EE14" s="41"/>
      <c r="EF14" s="41"/>
      <c r="EG14" s="41"/>
      <c r="EH14" s="41"/>
      <c r="EI14" s="41"/>
      <c r="EJ14" s="41"/>
      <c r="EK14" s="41"/>
      <c r="EL14" s="41"/>
      <c r="EM14" s="41"/>
      <c r="EN14" s="41"/>
      <c r="EO14" s="41"/>
      <c r="EP14" s="41"/>
      <c r="EQ14" s="41"/>
      <c r="ER14" s="41"/>
      <c r="ES14" s="41"/>
      <c r="ET14" s="41"/>
      <c r="EU14" s="41"/>
      <c r="EV14" s="41"/>
      <c r="EW14" s="41"/>
      <c r="EX14" s="41"/>
      <c r="EY14" s="41"/>
      <c r="EZ14" s="41"/>
      <c r="FA14" s="41"/>
      <c r="FB14" s="41"/>
      <c r="FC14" s="41"/>
      <c r="FD14" s="41"/>
      <c r="FE14" s="41"/>
      <c r="FF14" s="41"/>
      <c r="FG14" s="41"/>
      <c r="FH14" s="41"/>
      <c r="FI14" s="41"/>
      <c r="FJ14" s="41"/>
      <c r="FK14" s="41"/>
      <c r="FL14" s="41"/>
      <c r="FM14" s="41"/>
      <c r="FN14" s="41"/>
      <c r="FO14" s="41"/>
      <c r="FP14" s="41"/>
      <c r="FQ14" s="41"/>
      <c r="FR14" s="41"/>
      <c r="FS14" s="41"/>
      <c r="FT14" s="41"/>
      <c r="FU14" s="41"/>
      <c r="FV14" s="41"/>
      <c r="FW14" s="41"/>
      <c r="FX14" s="41"/>
      <c r="FY14" s="41"/>
      <c r="FZ14" s="41"/>
      <c r="GA14" s="41"/>
      <c r="GB14" s="41"/>
      <c r="GC14" s="41"/>
      <c r="GD14" s="41"/>
      <c r="GE14" s="41"/>
      <c r="GF14" s="41"/>
      <c r="GG14" s="41"/>
      <c r="GH14" s="41"/>
      <c r="GI14" s="41"/>
      <c r="GJ14" s="41"/>
      <c r="GK14" s="41"/>
      <c r="GL14" s="41"/>
      <c r="GM14" s="41"/>
      <c r="GN14" s="41"/>
      <c r="GO14" s="41"/>
      <c r="GP14" s="41"/>
      <c r="GQ14" s="41"/>
      <c r="GR14" s="41"/>
      <c r="GS14" s="41"/>
      <c r="GT14" s="41"/>
      <c r="GU14" s="41"/>
      <c r="GV14" s="41"/>
      <c r="GW14" s="41"/>
      <c r="GX14" s="41"/>
      <c r="GY14" s="41"/>
      <c r="GZ14" s="41"/>
      <c r="HA14" s="41"/>
      <c r="HB14" s="41"/>
      <c r="HC14" s="41"/>
      <c r="HD14" s="41"/>
      <c r="HE14" s="41"/>
      <c r="HF14" s="41"/>
      <c r="HG14" s="41"/>
      <c r="HH14" s="41"/>
      <c r="HI14" s="41"/>
      <c r="HJ14" s="41"/>
      <c r="HK14" s="41"/>
      <c r="HL14" s="41"/>
      <c r="HM14" s="41"/>
      <c r="HN14" s="41"/>
      <c r="HO14" s="41"/>
      <c r="HP14" s="41"/>
      <c r="HQ14" s="41"/>
      <c r="HR14" s="41"/>
      <c r="HS14" s="41"/>
      <c r="HT14" s="41"/>
      <c r="HU14" s="41"/>
      <c r="HV14" s="41"/>
      <c r="HW14" s="41"/>
      <c r="HX14" s="41"/>
      <c r="HY14" s="41"/>
      <c r="HZ14" s="41"/>
      <c r="IA14" s="41"/>
      <c r="IB14" s="41"/>
      <c r="IC14" s="41"/>
      <c r="ID14" s="41"/>
      <c r="IE14" s="41"/>
      <c r="IF14" s="41"/>
      <c r="IG14" s="41"/>
      <c r="IH14" s="41"/>
      <c r="II14" s="41"/>
      <c r="IJ14" s="41"/>
      <c r="IK14" s="41"/>
      <c r="IL14" s="41"/>
      <c r="IM14" s="41"/>
      <c r="IN14" s="41"/>
      <c r="IO14" s="41"/>
      <c r="IP14" s="41"/>
    </row>
    <row r="17" spans="2:12" ht="60" customHeight="1" x14ac:dyDescent="0.25">
      <c r="B17" s="49" t="s">
        <v>100</v>
      </c>
      <c r="C17" s="50"/>
      <c r="D17" s="50"/>
      <c r="E17" s="50"/>
      <c r="F17" s="50"/>
      <c r="G17" s="50"/>
      <c r="H17" s="50"/>
      <c r="I17" s="50"/>
      <c r="J17" s="50"/>
      <c r="K17" s="50"/>
      <c r="L17" s="50"/>
    </row>
    <row r="19" spans="2:12" x14ac:dyDescent="0.25">
      <c r="B19" s="1" t="s">
        <v>88</v>
      </c>
    </row>
    <row r="29" spans="2:12" x14ac:dyDescent="0.25">
      <c r="C29" s="34"/>
    </row>
  </sheetData>
  <sheetProtection selectLockedCells="1" selectUnlockedCells="1"/>
  <mergeCells count="27">
    <mergeCell ref="N4:N5"/>
    <mergeCell ref="A1:M1"/>
    <mergeCell ref="A2:M2"/>
    <mergeCell ref="A4:A5"/>
    <mergeCell ref="B4:B5"/>
    <mergeCell ref="C4:C5"/>
    <mergeCell ref="D4:D5"/>
    <mergeCell ref="F4:J4"/>
    <mergeCell ref="K4:K5"/>
    <mergeCell ref="L4:L5"/>
    <mergeCell ref="B17:L17"/>
    <mergeCell ref="M4:M5"/>
    <mergeCell ref="E4:E5"/>
    <mergeCell ref="A6:A8"/>
    <mergeCell ref="B6:B8"/>
    <mergeCell ref="K6:K8"/>
    <mergeCell ref="L6:L8"/>
    <mergeCell ref="M6:M8"/>
    <mergeCell ref="B12:B14"/>
    <mergeCell ref="K12:K14"/>
    <mergeCell ref="L12:L14"/>
    <mergeCell ref="M12:M14"/>
    <mergeCell ref="A9:A11"/>
    <mergeCell ref="B9:B11"/>
    <mergeCell ref="K9:K11"/>
    <mergeCell ref="L9:L11"/>
    <mergeCell ref="M9:M11"/>
  </mergeCells>
  <hyperlinks>
    <hyperlink ref="F6" r:id="rId1" display="url"/>
    <hyperlink ref="F7" r:id="rId2" display="url"/>
    <hyperlink ref="F8" r:id="rId3" display="url"/>
    <hyperlink ref="F9" r:id="rId4" display="url"/>
    <hyperlink ref="F10" r:id="rId5" display="url"/>
    <hyperlink ref="F11" r:id="rId6" display="url"/>
    <hyperlink ref="B19" r:id="rId7" display="url"/>
    <hyperlink ref="F12" r:id="rId8" display="url"/>
    <hyperlink ref="F13" r:id="rId9" display="url"/>
    <hyperlink ref="F14" r:id="rId10" display="url"/>
  </hyperlinks>
  <printOptions horizontalCentered="1" verticalCentered="1"/>
  <pageMargins left="0.70833333333333337" right="0.70833333333333337" top="1.023611111111111" bottom="0.39374999999999999" header="0.51180555555555551" footer="0.51180555555555551"/>
  <pageSetup paperSize="9" firstPageNumber="0" fitToHeight="0" pageOrder="overThenDown" orientation="landscape" horizontalDpi="300" verticalDpi="300" r:id="rId11"/>
  <headerFooter alignWithMargins="0"/>
  <legacyDrawing r:id="rId1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2"/>
  <sheetViews>
    <sheetView workbookViewId="0">
      <selection activeCell="E22" sqref="E22"/>
    </sheetView>
  </sheetViews>
  <sheetFormatPr defaultColWidth="11" defaultRowHeight="12.75" x14ac:dyDescent="0.2"/>
  <cols>
    <col min="1" max="1" width="7.140625" customWidth="1"/>
    <col min="2" max="3" width="20.5703125" customWidth="1"/>
    <col min="4" max="4" width="23.85546875" customWidth="1"/>
    <col min="5" max="5" width="40.140625" customWidth="1"/>
    <col min="6" max="6" width="26.42578125" customWidth="1"/>
    <col min="7" max="7" width="28.5703125" customWidth="1"/>
    <col min="8" max="8" width="33.85546875" customWidth="1"/>
    <col min="9" max="9" width="16.28515625" customWidth="1"/>
    <col min="10" max="10" width="16.7109375" customWidth="1"/>
    <col min="11" max="11" width="12.5703125" customWidth="1"/>
    <col min="12" max="12" width="14.7109375" customWidth="1"/>
    <col min="13" max="13" width="16.7109375" customWidth="1"/>
  </cols>
  <sheetData>
    <row r="1" spans="1:13" ht="15.75" x14ac:dyDescent="0.2">
      <c r="A1" s="61" t="s">
        <v>13</v>
      </c>
      <c r="B1" s="61"/>
      <c r="C1" s="61"/>
      <c r="D1" s="61"/>
      <c r="E1" s="61"/>
      <c r="F1" s="61"/>
      <c r="G1" s="61"/>
      <c r="H1" s="61"/>
      <c r="I1" s="61"/>
      <c r="J1" s="61"/>
      <c r="K1" s="61"/>
      <c r="L1" s="61"/>
      <c r="M1" s="61"/>
    </row>
    <row r="2" spans="1:13" ht="15.75" x14ac:dyDescent="0.2">
      <c r="A2" s="62" t="s">
        <v>14</v>
      </c>
      <c r="B2" s="62"/>
      <c r="C2" s="62"/>
      <c r="D2" s="62"/>
      <c r="E2" s="62"/>
      <c r="F2" s="62"/>
      <c r="G2" s="62"/>
      <c r="H2" s="62"/>
      <c r="I2" s="62"/>
      <c r="J2" s="62"/>
      <c r="K2" s="62"/>
      <c r="L2" s="62"/>
      <c r="M2" s="62"/>
    </row>
    <row r="3" spans="1:13" ht="15.75" x14ac:dyDescent="0.25">
      <c r="A3" s="5"/>
      <c r="B3" s="5"/>
      <c r="C3" s="5"/>
      <c r="D3" s="5"/>
      <c r="E3" s="5"/>
      <c r="F3" s="5"/>
      <c r="G3" s="5"/>
      <c r="H3" s="5"/>
      <c r="I3" s="5"/>
      <c r="J3" s="5"/>
      <c r="K3" s="5"/>
      <c r="L3" s="5"/>
      <c r="M3" s="5"/>
    </row>
    <row r="4" spans="1:13" ht="17.100000000000001" customHeight="1" x14ac:dyDescent="0.2">
      <c r="A4" s="59" t="s">
        <v>3</v>
      </c>
      <c r="B4" s="60" t="s">
        <v>15</v>
      </c>
      <c r="C4" s="60" t="s">
        <v>30</v>
      </c>
      <c r="D4" s="63" t="s">
        <v>7</v>
      </c>
      <c r="E4" s="64"/>
      <c r="F4" s="64"/>
      <c r="G4" s="64"/>
      <c r="H4" s="64"/>
      <c r="I4" s="64"/>
      <c r="J4" s="64"/>
      <c r="K4" s="64"/>
      <c r="L4" s="64"/>
      <c r="M4" s="65"/>
    </row>
    <row r="5" spans="1:13" ht="47.25" x14ac:dyDescent="0.2">
      <c r="A5" s="59"/>
      <c r="B5" s="60"/>
      <c r="C5" s="60"/>
      <c r="D5" s="8" t="s">
        <v>16</v>
      </c>
      <c r="E5" s="8" t="s">
        <v>61</v>
      </c>
      <c r="F5" s="8" t="s">
        <v>66</v>
      </c>
      <c r="G5" s="8" t="s">
        <v>17</v>
      </c>
      <c r="H5" s="8" t="s">
        <v>62</v>
      </c>
      <c r="I5" s="8" t="s">
        <v>19</v>
      </c>
      <c r="J5" s="8" t="s">
        <v>63</v>
      </c>
      <c r="K5" s="8" t="s">
        <v>18</v>
      </c>
      <c r="L5" s="8" t="s">
        <v>58</v>
      </c>
      <c r="M5" s="8" t="s">
        <v>64</v>
      </c>
    </row>
    <row r="6" spans="1:13" ht="48" customHeight="1" x14ac:dyDescent="0.2">
      <c r="A6" s="47" t="s">
        <v>89</v>
      </c>
      <c r="B6" s="47" t="s">
        <v>76</v>
      </c>
      <c r="C6" s="47" t="s">
        <v>90</v>
      </c>
      <c r="D6" s="10" t="s">
        <v>108</v>
      </c>
      <c r="E6" s="10" t="s">
        <v>109</v>
      </c>
      <c r="F6" s="10" t="s">
        <v>110</v>
      </c>
      <c r="G6" s="10" t="s">
        <v>111</v>
      </c>
      <c r="H6" s="10" t="s">
        <v>112</v>
      </c>
      <c r="I6" s="10" t="s">
        <v>113</v>
      </c>
      <c r="J6" s="10">
        <v>122.98</v>
      </c>
      <c r="K6" s="10">
        <v>10</v>
      </c>
      <c r="L6" s="10">
        <v>12.298</v>
      </c>
      <c r="M6" s="48">
        <f>MIN(L6:L6)</f>
        <v>12.298</v>
      </c>
    </row>
    <row r="7" spans="1:13" ht="48" customHeight="1" x14ac:dyDescent="0.2">
      <c r="A7" s="78" t="s">
        <v>96</v>
      </c>
      <c r="B7" s="78" t="s">
        <v>78</v>
      </c>
      <c r="C7" s="78" t="s">
        <v>90</v>
      </c>
      <c r="D7" s="74" t="s">
        <v>114</v>
      </c>
      <c r="E7" s="74" t="s">
        <v>115</v>
      </c>
      <c r="F7" s="74" t="s">
        <v>116</v>
      </c>
      <c r="G7" s="74" t="s">
        <v>117</v>
      </c>
      <c r="H7" s="74" t="s">
        <v>118</v>
      </c>
      <c r="I7" s="74" t="s">
        <v>119</v>
      </c>
      <c r="J7" s="74">
        <v>94.19</v>
      </c>
      <c r="K7" s="74">
        <v>20</v>
      </c>
      <c r="L7" s="74">
        <v>4.7095000000000002</v>
      </c>
      <c r="M7" s="80">
        <f>MIN(L7:L7)</f>
        <v>4.7095000000000002</v>
      </c>
    </row>
    <row r="8" spans="1:13" s="42" customFormat="1" ht="48" customHeight="1" x14ac:dyDescent="0.2">
      <c r="A8" s="76">
        <v>3</v>
      </c>
      <c r="B8" s="76" t="s">
        <v>125</v>
      </c>
      <c r="C8" s="76" t="s">
        <v>128</v>
      </c>
      <c r="D8" s="76"/>
      <c r="E8" s="76"/>
      <c r="F8" s="76"/>
      <c r="G8" s="76"/>
      <c r="H8" s="76"/>
      <c r="I8" s="76"/>
      <c r="J8" s="76"/>
      <c r="K8" s="76"/>
      <c r="L8" s="76"/>
      <c r="M8" s="77"/>
    </row>
    <row r="10" spans="1:13" ht="63.75" customHeight="1" x14ac:dyDescent="0.2">
      <c r="B10" s="49" t="s">
        <v>120</v>
      </c>
      <c r="C10" s="58"/>
      <c r="D10" s="58"/>
      <c r="E10" s="58"/>
      <c r="F10" s="58"/>
      <c r="G10" s="58"/>
      <c r="H10" s="58"/>
      <c r="I10" s="58"/>
      <c r="J10" s="58"/>
    </row>
    <row r="12" spans="1:13" x14ac:dyDescent="0.2">
      <c r="B12" t="s">
        <v>88</v>
      </c>
    </row>
  </sheetData>
  <sheetProtection selectLockedCells="1" selectUnlockedCells="1"/>
  <mergeCells count="15">
    <mergeCell ref="A4:A5"/>
    <mergeCell ref="B4:B5"/>
    <mergeCell ref="A1:M1"/>
    <mergeCell ref="A2:M2"/>
    <mergeCell ref="C4:C5"/>
    <mergeCell ref="D4:M4"/>
    <mergeCell ref="B10:J10"/>
    <mergeCell ref="A6"/>
    <mergeCell ref="B6"/>
    <mergeCell ref="C6"/>
    <mergeCell ref="M6"/>
    <mergeCell ref="A7"/>
    <mergeCell ref="B7"/>
    <mergeCell ref="C7"/>
    <mergeCell ref="M7"/>
  </mergeCells>
  <hyperlinks>
    <hyperlink ref="B12" r:id="rId1" display="url"/>
  </hyperlinks>
  <printOptions horizontalCentered="1" verticalCentered="1"/>
  <pageMargins left="0.70833333333333337" right="0.70833333333333337" top="1.023611111111111" bottom="0.51180555555555551" header="0.51180555555555551" footer="0.51180555555555551"/>
  <pageSetup paperSize="9" firstPageNumber="0" fitToHeight="0" orientation="landscape" horizontalDpi="300" verticalDpi="300"/>
  <headerFooter alignWithMargins="0">
    <oddHeader>&amp;C&amp;"Times New Roman,Обычный"&amp;12&amp;A</oddHeader>
    <oddFooter>&amp;C&amp;"Times New Roman,Обычный"&amp;12Страница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19"/>
  <sheetViews>
    <sheetView tabSelected="1" workbookViewId="0">
      <selection activeCell="B14" sqref="B14:J14"/>
    </sheetView>
  </sheetViews>
  <sheetFormatPr defaultColWidth="9.5703125" defaultRowHeight="15" x14ac:dyDescent="0.25"/>
  <cols>
    <col min="1" max="1" width="5.140625" style="1" customWidth="1"/>
    <col min="2" max="2" width="34.28515625" style="1" customWidth="1"/>
    <col min="3" max="3" width="46.7109375" style="1" customWidth="1"/>
    <col min="4" max="4" width="17.140625" style="1" customWidth="1"/>
    <col min="5" max="7" width="23.7109375" style="1" customWidth="1"/>
    <col min="8" max="8" width="16.85546875" style="1" customWidth="1"/>
    <col min="9" max="9" width="16.5703125" style="1" customWidth="1"/>
    <col min="10" max="10" width="21.85546875" style="1" customWidth="1"/>
    <col min="11" max="11" width="18.5703125" style="1" customWidth="1"/>
    <col min="12" max="12" width="11.28515625" style="1" customWidth="1"/>
    <col min="13" max="13" width="15.140625" style="1" customWidth="1"/>
    <col min="14" max="14" width="15.140625" style="2" customWidth="1"/>
    <col min="15" max="15" width="22.140625" style="2" customWidth="1"/>
    <col min="16" max="16384" width="9.5703125" style="1"/>
  </cols>
  <sheetData>
    <row r="1" spans="1:19" ht="16.5" x14ac:dyDescent="0.25">
      <c r="A1" s="61" t="s">
        <v>20</v>
      </c>
      <c r="B1" s="61"/>
      <c r="C1" s="61"/>
      <c r="D1" s="61"/>
      <c r="E1" s="61"/>
      <c r="F1" s="61"/>
      <c r="G1" s="61"/>
      <c r="H1" s="61"/>
      <c r="I1" s="61"/>
      <c r="J1" s="61"/>
      <c r="K1" s="61"/>
      <c r="L1" s="13"/>
      <c r="M1" s="13"/>
      <c r="N1" s="14"/>
      <c r="O1" s="14"/>
      <c r="P1" s="15"/>
      <c r="Q1" s="15"/>
      <c r="R1" s="15"/>
      <c r="S1" s="15"/>
    </row>
    <row r="2" spans="1:19" ht="15.75" x14ac:dyDescent="0.25">
      <c r="A2" s="56" t="s">
        <v>1</v>
      </c>
      <c r="B2" s="56"/>
      <c r="C2" s="56"/>
      <c r="D2" s="56"/>
      <c r="E2" s="56"/>
      <c r="F2" s="56"/>
      <c r="G2" s="56"/>
      <c r="H2" s="56"/>
      <c r="I2" s="56"/>
      <c r="J2" s="56"/>
      <c r="K2" s="56"/>
      <c r="L2" s="16"/>
      <c r="M2" s="16"/>
      <c r="N2" s="17"/>
      <c r="O2" s="17"/>
      <c r="P2" s="16"/>
      <c r="Q2" s="16"/>
      <c r="R2" s="16"/>
      <c r="S2" s="16"/>
    </row>
    <row r="3" spans="1:19" ht="15.75" x14ac:dyDescent="0.25">
      <c r="A3" s="5"/>
      <c r="B3" s="5"/>
      <c r="C3" s="5"/>
      <c r="D3" s="5"/>
      <c r="E3" s="5"/>
      <c r="F3" s="5"/>
      <c r="G3" s="5"/>
      <c r="H3" s="5"/>
      <c r="I3" s="5"/>
      <c r="J3" s="5"/>
      <c r="K3" s="5"/>
      <c r="L3" s="5"/>
      <c r="M3" s="16"/>
      <c r="N3" s="17"/>
      <c r="O3" s="17"/>
      <c r="P3" s="16"/>
      <c r="Q3" s="16"/>
      <c r="R3" s="16"/>
      <c r="S3" s="16"/>
    </row>
    <row r="4" spans="1:19" ht="33.75" customHeight="1" x14ac:dyDescent="0.25">
      <c r="A4" s="51" t="s">
        <v>3</v>
      </c>
      <c r="B4" s="51" t="s">
        <v>15</v>
      </c>
      <c r="C4" s="51" t="s">
        <v>5</v>
      </c>
      <c r="D4" s="51" t="s">
        <v>6</v>
      </c>
      <c r="E4" s="51" t="s">
        <v>7</v>
      </c>
      <c r="F4" s="51"/>
      <c r="G4" s="51"/>
      <c r="H4" s="51"/>
      <c r="I4" s="51"/>
      <c r="J4" s="51"/>
      <c r="K4" s="51" t="s">
        <v>55</v>
      </c>
      <c r="L4" s="5"/>
    </row>
    <row r="5" spans="1:19" ht="63.6" customHeight="1" x14ac:dyDescent="0.25">
      <c r="A5" s="51"/>
      <c r="B5" s="51"/>
      <c r="C5" s="51"/>
      <c r="D5" s="51"/>
      <c r="E5" s="8" t="s">
        <v>9</v>
      </c>
      <c r="F5" s="8" t="s">
        <v>10</v>
      </c>
      <c r="G5" s="9" t="s">
        <v>11</v>
      </c>
      <c r="H5" s="8" t="s">
        <v>65</v>
      </c>
      <c r="I5" s="8" t="s">
        <v>53</v>
      </c>
      <c r="J5" s="8" t="s">
        <v>54</v>
      </c>
      <c r="K5" s="51"/>
      <c r="L5" s="5"/>
    </row>
    <row r="6" spans="1:19" ht="48" customHeight="1" x14ac:dyDescent="0.25">
      <c r="A6" s="47">
        <v>1</v>
      </c>
      <c r="B6" s="47" t="s">
        <v>76</v>
      </c>
      <c r="C6" s="10" t="s">
        <v>80</v>
      </c>
      <c r="D6" s="10" t="s">
        <v>83</v>
      </c>
      <c r="E6" s="11" t="s">
        <v>101</v>
      </c>
      <c r="F6" s="10" t="s">
        <v>92</v>
      </c>
      <c r="G6" s="10" t="s">
        <v>93</v>
      </c>
      <c r="H6" s="10">
        <v>144.97999999999999</v>
      </c>
      <c r="I6" s="10">
        <v>4</v>
      </c>
      <c r="J6" s="10">
        <v>13.18</v>
      </c>
      <c r="K6" s="48">
        <v>13.18</v>
      </c>
    </row>
    <row r="7" spans="1:19" ht="48" customHeight="1" x14ac:dyDescent="0.25">
      <c r="A7" s="47"/>
      <c r="B7" s="47"/>
      <c r="C7" s="10" t="s">
        <v>80</v>
      </c>
      <c r="D7" s="10" t="s">
        <v>83</v>
      </c>
      <c r="E7" s="11" t="s">
        <v>101</v>
      </c>
      <c r="F7" s="10" t="s">
        <v>92</v>
      </c>
      <c r="G7" s="10" t="s">
        <v>93</v>
      </c>
      <c r="H7" s="10">
        <v>144.97999999999999</v>
      </c>
      <c r="I7" s="10">
        <v>2</v>
      </c>
      <c r="J7" s="10">
        <v>13.18</v>
      </c>
      <c r="K7" s="48"/>
    </row>
    <row r="8" spans="1:19" ht="48" customHeight="1" x14ac:dyDescent="0.25">
      <c r="A8" s="47"/>
      <c r="B8" s="47"/>
      <c r="C8" s="10" t="s">
        <v>80</v>
      </c>
      <c r="D8" s="10" t="s">
        <v>83</v>
      </c>
      <c r="E8" s="11" t="s">
        <v>101</v>
      </c>
      <c r="F8" s="10" t="s">
        <v>92</v>
      </c>
      <c r="G8" s="10" t="s">
        <v>93</v>
      </c>
      <c r="H8" s="10">
        <v>144.97999999999999</v>
      </c>
      <c r="I8" s="10">
        <v>4</v>
      </c>
      <c r="J8" s="10">
        <v>13.18</v>
      </c>
      <c r="K8" s="48"/>
    </row>
    <row r="9" spans="1:19" ht="48" customHeight="1" x14ac:dyDescent="0.25">
      <c r="A9" s="47">
        <v>2</v>
      </c>
      <c r="B9" s="47" t="s">
        <v>78</v>
      </c>
      <c r="C9" s="10" t="s">
        <v>81</v>
      </c>
      <c r="D9" s="10" t="s">
        <v>85</v>
      </c>
      <c r="E9" s="11" t="s">
        <v>102</v>
      </c>
      <c r="F9" s="10" t="s">
        <v>92</v>
      </c>
      <c r="G9" s="10" t="s">
        <v>93</v>
      </c>
      <c r="H9" s="10">
        <v>305</v>
      </c>
      <c r="I9" s="10">
        <v>200</v>
      </c>
      <c r="J9" s="10">
        <v>4.9606000000000003</v>
      </c>
      <c r="K9" s="48">
        <v>4.9606000000000003</v>
      </c>
    </row>
    <row r="10" spans="1:19" ht="48" customHeight="1" x14ac:dyDescent="0.25">
      <c r="A10" s="78"/>
      <c r="B10" s="78"/>
      <c r="C10" s="74" t="s">
        <v>81</v>
      </c>
      <c r="D10" s="74" t="s">
        <v>85</v>
      </c>
      <c r="E10" s="79" t="s">
        <v>102</v>
      </c>
      <c r="F10" s="74" t="s">
        <v>92</v>
      </c>
      <c r="G10" s="74" t="s">
        <v>93</v>
      </c>
      <c r="H10" s="74">
        <v>305</v>
      </c>
      <c r="I10" s="74">
        <v>200</v>
      </c>
      <c r="J10" s="74">
        <v>4.9606000000000003</v>
      </c>
      <c r="K10" s="80"/>
    </row>
    <row r="11" spans="1:19" s="41" customFormat="1" ht="48" customHeight="1" x14ac:dyDescent="0.25">
      <c r="A11" s="81">
        <v>3</v>
      </c>
      <c r="B11" s="76" t="s">
        <v>125</v>
      </c>
      <c r="C11" s="76" t="s">
        <v>126</v>
      </c>
      <c r="D11" s="76" t="s">
        <v>127</v>
      </c>
      <c r="E11" s="82"/>
      <c r="F11" s="76"/>
      <c r="G11" s="76"/>
      <c r="H11" s="76"/>
      <c r="I11" s="76"/>
      <c r="J11" s="76"/>
      <c r="K11" s="77"/>
      <c r="N11" s="38"/>
      <c r="O11" s="38"/>
    </row>
    <row r="14" spans="1:19" ht="75" customHeight="1" x14ac:dyDescent="0.25">
      <c r="B14" s="49" t="s">
        <v>103</v>
      </c>
      <c r="C14" s="50"/>
      <c r="D14" s="50"/>
      <c r="E14" s="50"/>
      <c r="F14" s="50"/>
      <c r="G14" s="50"/>
      <c r="H14" s="50"/>
      <c r="I14" s="50"/>
      <c r="J14" s="50"/>
    </row>
    <row r="19" spans="2:2" x14ac:dyDescent="0.25">
      <c r="B19" s="1" t="s">
        <v>88</v>
      </c>
    </row>
  </sheetData>
  <sheetProtection selectLockedCells="1" selectUnlockedCells="1"/>
  <mergeCells count="15">
    <mergeCell ref="A1:K1"/>
    <mergeCell ref="A2:K2"/>
    <mergeCell ref="A4:A5"/>
    <mergeCell ref="B4:B5"/>
    <mergeCell ref="C4:C5"/>
    <mergeCell ref="D4:D5"/>
    <mergeCell ref="E4:J4"/>
    <mergeCell ref="K4:K5"/>
    <mergeCell ref="B14:J14"/>
    <mergeCell ref="A6:A8"/>
    <mergeCell ref="B6:B8"/>
    <mergeCell ref="K6:K8"/>
    <mergeCell ref="A9:A10"/>
    <mergeCell ref="B9:B10"/>
    <mergeCell ref="K9:K10"/>
  </mergeCells>
  <hyperlinks>
    <hyperlink ref="E6" r:id="rId1" display="url"/>
    <hyperlink ref="E7" r:id="rId2" display="url"/>
    <hyperlink ref="E8" r:id="rId3" display="url"/>
    <hyperlink ref="E9" r:id="rId4" display="url"/>
    <hyperlink ref="E10" r:id="rId5" display="url"/>
    <hyperlink ref="B19" r:id="rId6" display="url"/>
  </hyperlinks>
  <printOptions horizontalCentered="1" verticalCentered="1"/>
  <pageMargins left="0.70833333333333337" right="0.70833333333333337" top="1.023611111111111" bottom="0.39374999999999999" header="0.51180555555555551" footer="0.51180555555555551"/>
  <pageSetup paperSize="9" firstPageNumber="0" fitToHeight="0" pageOrder="overThenDown" orientation="landscape" horizontalDpi="300" verticalDpi="300"/>
  <headerFooter alignWithMargins="0"/>
  <drawing r:id="rId7"/>
  <legacyDrawing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8"/>
  <sheetViews>
    <sheetView workbookViewId="0">
      <selection activeCell="C20" sqref="C20"/>
    </sheetView>
  </sheetViews>
  <sheetFormatPr defaultColWidth="11" defaultRowHeight="12.75" x14ac:dyDescent="0.2"/>
  <cols>
    <col min="1" max="1" width="7" customWidth="1"/>
    <col min="2" max="2" width="30.28515625" customWidth="1"/>
    <col min="3" max="3" width="46.140625" customWidth="1"/>
    <col min="4" max="4" width="26.85546875" customWidth="1"/>
    <col min="5" max="5" width="27.5703125" customWidth="1"/>
    <col min="6" max="6" width="24.42578125" customWidth="1"/>
    <col min="7" max="7" width="27.42578125" customWidth="1"/>
    <col min="8" max="8" width="23.28515625" customWidth="1"/>
    <col min="9" max="9" width="12.7109375" customWidth="1"/>
  </cols>
  <sheetData>
    <row r="1" spans="1:9" ht="15.75" x14ac:dyDescent="0.2">
      <c r="A1" s="61" t="s">
        <v>21</v>
      </c>
      <c r="B1" s="61"/>
      <c r="C1" s="61"/>
      <c r="D1" s="61"/>
      <c r="E1" s="61"/>
      <c r="F1" s="61"/>
      <c r="G1" s="61"/>
      <c r="H1" s="61"/>
      <c r="I1" s="3"/>
    </row>
    <row r="2" spans="1:9" ht="15.75" x14ac:dyDescent="0.2">
      <c r="A2" s="62" t="s">
        <v>22</v>
      </c>
      <c r="B2" s="62"/>
      <c r="C2" s="62"/>
      <c r="D2" s="62"/>
      <c r="E2" s="62"/>
      <c r="F2" s="62"/>
      <c r="G2" s="62"/>
      <c r="H2" s="62"/>
      <c r="I2" s="12"/>
    </row>
    <row r="3" spans="1:9" ht="15.75" x14ac:dyDescent="0.25">
      <c r="A3" s="5"/>
      <c r="B3" s="5"/>
      <c r="C3" s="5"/>
      <c r="D3" s="5"/>
      <c r="E3" s="5"/>
      <c r="F3" s="5"/>
      <c r="G3" s="5"/>
      <c r="H3" s="5"/>
      <c r="I3" s="5"/>
    </row>
    <row r="4" spans="1:9" ht="31.5" x14ac:dyDescent="0.2">
      <c r="A4" s="8" t="s">
        <v>3</v>
      </c>
      <c r="B4" s="8" t="s">
        <v>15</v>
      </c>
      <c r="C4" s="8" t="s">
        <v>23</v>
      </c>
      <c r="D4" s="8" t="s">
        <v>24</v>
      </c>
      <c r="E4" s="8" t="s">
        <v>25</v>
      </c>
      <c r="F4" s="8" t="s">
        <v>26</v>
      </c>
      <c r="G4" s="8" t="s">
        <v>27</v>
      </c>
      <c r="H4" s="8" t="s">
        <v>28</v>
      </c>
    </row>
    <row r="5" spans="1:9" ht="51" customHeight="1" x14ac:dyDescent="0.2">
      <c r="A5" s="10">
        <v>1</v>
      </c>
      <c r="B5" s="10" t="s">
        <v>76</v>
      </c>
      <c r="C5" s="10" t="s">
        <v>80</v>
      </c>
      <c r="D5" s="10" t="s">
        <v>104</v>
      </c>
      <c r="E5" s="10"/>
      <c r="F5" s="10" t="s">
        <v>105</v>
      </c>
      <c r="G5" s="10"/>
      <c r="H5" s="33"/>
    </row>
    <row r="6" spans="1:9" ht="51" customHeight="1" x14ac:dyDescent="0.2">
      <c r="A6" s="74">
        <v>2</v>
      </c>
      <c r="B6" s="74" t="s">
        <v>78</v>
      </c>
      <c r="C6" s="74" t="s">
        <v>81</v>
      </c>
      <c r="D6" s="74" t="s">
        <v>106</v>
      </c>
      <c r="E6" s="74"/>
      <c r="F6" s="74" t="s">
        <v>105</v>
      </c>
      <c r="G6" s="74"/>
      <c r="H6" s="75"/>
    </row>
    <row r="7" spans="1:9" s="42" customFormat="1" ht="51" customHeight="1" x14ac:dyDescent="0.2">
      <c r="A7" s="76">
        <v>3</v>
      </c>
      <c r="B7" s="76" t="s">
        <v>125</v>
      </c>
      <c r="C7" s="76" t="s">
        <v>126</v>
      </c>
      <c r="D7" s="76" t="s">
        <v>127</v>
      </c>
      <c r="E7" s="76"/>
      <c r="F7" s="76"/>
      <c r="G7" s="76"/>
      <c r="H7" s="77"/>
    </row>
    <row r="9" spans="1:9" ht="63.75" customHeight="1" x14ac:dyDescent="0.2">
      <c r="B9" s="49" t="s">
        <v>107</v>
      </c>
      <c r="C9" s="58"/>
      <c r="D9" s="58"/>
      <c r="E9" s="58"/>
      <c r="F9" s="58"/>
      <c r="G9" s="58"/>
      <c r="H9" s="58"/>
    </row>
    <row r="11" spans="1:9" x14ac:dyDescent="0.2">
      <c r="B11" t="s">
        <v>88</v>
      </c>
    </row>
    <row r="18" spans="4:4" x14ac:dyDescent="0.2">
      <c r="D18" s="42"/>
    </row>
  </sheetData>
  <sheetProtection selectLockedCells="1" selectUnlockedCells="1"/>
  <mergeCells count="3">
    <mergeCell ref="A1:H1"/>
    <mergeCell ref="A2:H2"/>
    <mergeCell ref="B9:H9"/>
  </mergeCells>
  <hyperlinks>
    <hyperlink ref="B11" r:id="rId1" display="url"/>
  </hyperlinks>
  <printOptions horizontalCentered="1" verticalCentered="1"/>
  <pageMargins left="0.70833333333333337" right="0.70833333333333337" top="1.023611111111111" bottom="0.51180555555555551" header="0.51180555555555551" footer="0.51180555555555551"/>
  <pageSetup paperSize="9" firstPageNumber="0" fitToHeight="0" orientation="landscape" horizontalDpi="300" verticalDpi="300"/>
  <headerFooter alignWithMargins="0">
    <oddHeader>&amp;C&amp;"Times New Roman,Обычный"&amp;12&amp;A</oddHeader>
    <oddFooter>&amp;C&amp;"Times New Roman,Обычный"&amp;12Страница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topLeftCell="A10" workbookViewId="0">
      <selection activeCell="A29" sqref="A29"/>
    </sheetView>
  </sheetViews>
  <sheetFormatPr defaultRowHeight="12.75" x14ac:dyDescent="0.2"/>
  <cols>
    <col min="1" max="1" width="67" customWidth="1"/>
    <col min="2" max="2" width="73.42578125" customWidth="1"/>
    <col min="3" max="3" width="63.42578125" customWidth="1"/>
    <col min="4" max="4" width="34.5703125" customWidth="1"/>
  </cols>
  <sheetData>
    <row r="1" spans="1:5" ht="16.5" x14ac:dyDescent="0.25">
      <c r="A1" s="66" t="s">
        <v>67</v>
      </c>
      <c r="B1" s="67"/>
      <c r="C1" s="67"/>
      <c r="D1" s="67"/>
    </row>
    <row r="3" spans="1:5" ht="81.95" customHeight="1" x14ac:dyDescent="0.2">
      <c r="A3" s="36" t="s">
        <v>75</v>
      </c>
      <c r="B3" s="37" t="s">
        <v>79</v>
      </c>
      <c r="C3" s="37" t="s">
        <v>68</v>
      </c>
      <c r="D3" s="37" t="s">
        <v>86</v>
      </c>
      <c r="E3" s="35"/>
    </row>
    <row r="4" spans="1:5" ht="21" customHeight="1" x14ac:dyDescent="0.2">
      <c r="A4" s="68" t="s">
        <v>69</v>
      </c>
      <c r="B4" s="68"/>
      <c r="C4" s="68"/>
      <c r="D4" s="68"/>
      <c r="E4" s="35"/>
    </row>
    <row r="5" spans="1:5" ht="36.950000000000003" customHeight="1" x14ac:dyDescent="0.2">
      <c r="A5" s="37" t="s">
        <v>15</v>
      </c>
      <c r="B5" s="37" t="s">
        <v>23</v>
      </c>
      <c r="C5" s="37" t="s">
        <v>6</v>
      </c>
      <c r="D5" s="37" t="s">
        <v>70</v>
      </c>
      <c r="E5" s="35"/>
    </row>
    <row r="6" spans="1:5" ht="54.95" customHeight="1" x14ac:dyDescent="0.2">
      <c r="A6" s="37" t="s">
        <v>76</v>
      </c>
      <c r="B6" s="37" t="s">
        <v>80</v>
      </c>
      <c r="C6" s="37" t="s">
        <v>83</v>
      </c>
      <c r="D6" s="37" t="s">
        <v>86</v>
      </c>
    </row>
    <row r="7" spans="1:5" ht="54.95" customHeight="1" x14ac:dyDescent="0.2">
      <c r="A7" s="37" t="s">
        <v>76</v>
      </c>
      <c r="B7" s="37" t="s">
        <v>80</v>
      </c>
      <c r="C7" s="37" t="s">
        <v>84</v>
      </c>
      <c r="D7" s="37" t="s">
        <v>87</v>
      </c>
    </row>
    <row r="8" spans="1:5" ht="54.95" customHeight="1" x14ac:dyDescent="0.2">
      <c r="A8" s="37" t="s">
        <v>76</v>
      </c>
      <c r="B8" s="37" t="s">
        <v>81</v>
      </c>
      <c r="C8" s="37" t="s">
        <v>83</v>
      </c>
      <c r="D8" s="37" t="s">
        <v>86</v>
      </c>
    </row>
    <row r="9" spans="1:5" ht="81.95" customHeight="1" x14ac:dyDescent="0.2">
      <c r="A9" s="36" t="s">
        <v>77</v>
      </c>
      <c r="B9" s="37" t="s">
        <v>82</v>
      </c>
      <c r="C9" s="37" t="s">
        <v>68</v>
      </c>
      <c r="D9" s="37" t="s">
        <v>86</v>
      </c>
    </row>
    <row r="10" spans="1:5" ht="21" customHeight="1" x14ac:dyDescent="0.2">
      <c r="A10" s="68" t="s">
        <v>69</v>
      </c>
      <c r="B10" s="68"/>
      <c r="C10" s="68"/>
      <c r="D10" s="68"/>
    </row>
    <row r="11" spans="1:5" ht="36.950000000000003" customHeight="1" x14ac:dyDescent="0.2">
      <c r="A11" s="37" t="s">
        <v>15</v>
      </c>
      <c r="B11" s="37" t="s">
        <v>23</v>
      </c>
      <c r="C11" s="37" t="s">
        <v>6</v>
      </c>
      <c r="D11" s="37" t="s">
        <v>70</v>
      </c>
    </row>
    <row r="12" spans="1:5" ht="54.95" customHeight="1" x14ac:dyDescent="0.2">
      <c r="A12" s="37" t="s">
        <v>78</v>
      </c>
      <c r="B12" s="37" t="s">
        <v>81</v>
      </c>
      <c r="C12" s="37" t="s">
        <v>85</v>
      </c>
      <c r="D12" s="37" t="s">
        <v>86</v>
      </c>
    </row>
    <row r="13" spans="1:5" ht="54.95" customHeight="1" x14ac:dyDescent="0.2">
      <c r="A13" s="37" t="s">
        <v>78</v>
      </c>
      <c r="B13" s="37" t="s">
        <v>80</v>
      </c>
      <c r="C13" s="37" t="s">
        <v>85</v>
      </c>
      <c r="D13" s="37" t="s">
        <v>86</v>
      </c>
    </row>
    <row r="14" spans="1:5" ht="54.95" customHeight="1" x14ac:dyDescent="0.2">
      <c r="A14" s="37" t="s">
        <v>78</v>
      </c>
      <c r="B14" s="37" t="s">
        <v>80</v>
      </c>
      <c r="C14" s="37" t="s">
        <v>85</v>
      </c>
      <c r="D14" s="37" t="s">
        <v>86</v>
      </c>
    </row>
    <row r="15" spans="1:5" ht="39" customHeight="1" x14ac:dyDescent="0.2">
      <c r="A15" s="43" t="s">
        <v>15</v>
      </c>
      <c r="B15" s="43" t="s">
        <v>23</v>
      </c>
      <c r="C15" s="43" t="s">
        <v>6</v>
      </c>
      <c r="D15" s="43" t="s">
        <v>70</v>
      </c>
    </row>
    <row r="16" spans="1:5" ht="36" customHeight="1" x14ac:dyDescent="0.2">
      <c r="A16" s="43" t="s">
        <v>125</v>
      </c>
      <c r="B16" s="43" t="s">
        <v>129</v>
      </c>
      <c r="C16" s="43" t="s">
        <v>130</v>
      </c>
      <c r="D16" s="43" t="s">
        <v>131</v>
      </c>
    </row>
    <row r="17" spans="1:4" ht="41.25" customHeight="1" x14ac:dyDescent="0.2">
      <c r="A17" s="43" t="s">
        <v>125</v>
      </c>
      <c r="B17" s="43" t="s">
        <v>126</v>
      </c>
      <c r="C17" s="43" t="s">
        <v>130</v>
      </c>
      <c r="D17" s="43" t="s">
        <v>131</v>
      </c>
    </row>
    <row r="19" spans="1:4" ht="15.75" x14ac:dyDescent="0.2">
      <c r="A19" s="73" t="s">
        <v>88</v>
      </c>
    </row>
  </sheetData>
  <mergeCells count="3">
    <mergeCell ref="A1:D1"/>
    <mergeCell ref="A4:D4"/>
    <mergeCell ref="A10:D1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U12"/>
  <sheetViews>
    <sheetView zoomScale="70" zoomScaleNormal="70" workbookViewId="0">
      <selection activeCell="H25" sqref="H24:H25"/>
    </sheetView>
  </sheetViews>
  <sheetFormatPr defaultColWidth="10" defaultRowHeight="15" x14ac:dyDescent="0.25"/>
  <cols>
    <col min="1" max="1" width="5.140625" style="1" customWidth="1"/>
    <col min="2" max="2" width="31.140625" style="1" customWidth="1"/>
    <col min="3" max="3" width="35.5703125" style="1" customWidth="1"/>
    <col min="4" max="4" width="15.7109375" style="1" customWidth="1"/>
    <col min="5" max="5" width="13.5703125" style="1" customWidth="1"/>
    <col min="6" max="6" width="12.85546875" style="1" customWidth="1"/>
    <col min="7" max="7" width="20" style="1" customWidth="1"/>
    <col min="8" max="9" width="21.7109375" style="1" customWidth="1"/>
    <col min="10" max="10" width="15" style="1" customWidth="1"/>
    <col min="11" max="11" width="16" style="1" customWidth="1"/>
    <col min="12" max="12" width="12.140625" style="1" customWidth="1"/>
    <col min="13" max="13" width="19.7109375" style="1" customWidth="1"/>
    <col min="14" max="14" width="15.7109375" style="1" customWidth="1"/>
    <col min="15" max="15" width="16.5703125" style="1" customWidth="1"/>
    <col min="16" max="16" width="12.28515625" style="1" customWidth="1"/>
    <col min="17" max="17" width="31" style="1" customWidth="1"/>
    <col min="18" max="18" width="24.85546875" style="1" customWidth="1"/>
    <col min="19" max="19" width="25.85546875" style="1" customWidth="1"/>
    <col min="20" max="255" width="9.5703125" style="1" customWidth="1"/>
  </cols>
  <sheetData>
    <row r="1" spans="1:255" ht="16.5" x14ac:dyDescent="0.25">
      <c r="A1" s="69" t="s">
        <v>52</v>
      </c>
      <c r="B1" s="69"/>
      <c r="C1" s="69"/>
      <c r="D1" s="69"/>
      <c r="E1" s="69"/>
      <c r="F1" s="69"/>
      <c r="G1" s="69"/>
      <c r="H1" s="69"/>
      <c r="I1" s="69"/>
      <c r="J1" s="69"/>
      <c r="K1" s="69"/>
      <c r="L1" s="69"/>
      <c r="M1" s="69"/>
      <c r="N1" s="69"/>
      <c r="O1" s="69"/>
    </row>
    <row r="2" spans="1:255" ht="15.75" x14ac:dyDescent="0.25">
      <c r="A2" s="56" t="s">
        <v>1</v>
      </c>
      <c r="B2" s="56"/>
      <c r="C2" s="56"/>
      <c r="D2" s="56"/>
      <c r="E2" s="56"/>
      <c r="F2" s="56"/>
      <c r="G2" s="56"/>
      <c r="H2" s="56"/>
      <c r="I2" s="56"/>
      <c r="J2" s="56"/>
      <c r="K2" s="56"/>
      <c r="L2" s="56"/>
      <c r="M2" s="56"/>
      <c r="N2" s="56"/>
      <c r="O2" s="56"/>
    </row>
    <row r="3" spans="1:255" ht="15.75" x14ac:dyDescent="0.25">
      <c r="A3" s="18"/>
      <c r="B3" s="6"/>
      <c r="C3" s="19"/>
      <c r="D3" s="19"/>
      <c r="E3" s="19"/>
      <c r="F3" s="19"/>
      <c r="G3" s="19"/>
      <c r="H3" s="19"/>
      <c r="I3" s="19"/>
      <c r="J3" s="19"/>
      <c r="K3" s="18"/>
      <c r="L3" s="18"/>
      <c r="M3" s="20"/>
      <c r="N3" s="20"/>
      <c r="O3" s="20"/>
    </row>
    <row r="4" spans="1:255" s="1" customFormat="1" ht="120" customHeight="1" x14ac:dyDescent="0.25">
      <c r="A4" s="8" t="s">
        <v>3</v>
      </c>
      <c r="B4" s="8" t="s">
        <v>4</v>
      </c>
      <c r="C4" s="8" t="s">
        <v>5</v>
      </c>
      <c r="D4" s="8" t="s">
        <v>6</v>
      </c>
      <c r="E4" s="8" t="s">
        <v>29</v>
      </c>
      <c r="F4" s="8" t="s">
        <v>30</v>
      </c>
      <c r="G4" s="8" t="s">
        <v>56</v>
      </c>
      <c r="H4" s="8" t="s">
        <v>31</v>
      </c>
      <c r="I4" s="8" t="s">
        <v>32</v>
      </c>
      <c r="J4" s="8" t="s">
        <v>33</v>
      </c>
      <c r="K4" s="8" t="s">
        <v>57</v>
      </c>
      <c r="L4" s="8" t="s">
        <v>58</v>
      </c>
      <c r="M4" s="8" t="s">
        <v>59</v>
      </c>
      <c r="N4" s="8" t="s">
        <v>34</v>
      </c>
      <c r="O4" s="8" t="s">
        <v>35</v>
      </c>
      <c r="P4" s="8" t="s">
        <v>36</v>
      </c>
      <c r="Q4" s="8" t="s">
        <v>37</v>
      </c>
      <c r="R4" s="31" t="s">
        <v>50</v>
      </c>
      <c r="S4" s="31" t="s">
        <v>51</v>
      </c>
    </row>
    <row r="5" spans="1:255" ht="63" x14ac:dyDescent="0.25">
      <c r="A5" s="10">
        <v>1</v>
      </c>
      <c r="B5" s="10" t="s">
        <v>76</v>
      </c>
      <c r="C5" s="10" t="s">
        <v>80</v>
      </c>
      <c r="D5" s="10" t="s">
        <v>104</v>
      </c>
      <c r="E5" s="10">
        <v>20</v>
      </c>
      <c r="F5" s="10" t="s">
        <v>90</v>
      </c>
      <c r="G5" s="10" t="s">
        <v>121</v>
      </c>
      <c r="H5" s="10" t="s">
        <v>122</v>
      </c>
      <c r="I5" s="10" t="s">
        <v>122</v>
      </c>
      <c r="J5" s="33">
        <f>(ROUND('Метод сопоставимых рыночных цен'!K6,4))</f>
        <v>13.278</v>
      </c>
      <c r="K5" s="33">
        <f>(ROUND('Расчет средневзвешенной цены'!K6,4))</f>
        <v>13.18</v>
      </c>
      <c r="L5" s="33">
        <f>(ROUND('Тарифный метод'!M6,4))</f>
        <v>12.298</v>
      </c>
      <c r="M5" s="33"/>
      <c r="N5" s="33">
        <f>MIN(J5:M5)</f>
        <v>12.298</v>
      </c>
      <c r="O5" s="44">
        <v>16</v>
      </c>
      <c r="P5" s="44">
        <v>10</v>
      </c>
      <c r="Q5" s="10">
        <f>ROUND(ROUND(N5,2)*((100+O5)/100)*((100+P5)/100),2)</f>
        <v>15.69</v>
      </c>
      <c r="R5" s="45">
        <f>E5*Q5</f>
        <v>313.8</v>
      </c>
      <c r="S5" s="45">
        <f>ROUND(E5*ROUND(Q5,4),2)</f>
        <v>313.8</v>
      </c>
    </row>
    <row r="6" spans="1:255" ht="15.75" x14ac:dyDescent="0.25">
      <c r="A6" s="10">
        <v>2</v>
      </c>
      <c r="B6" s="10" t="s">
        <v>78</v>
      </c>
      <c r="C6" s="10" t="s">
        <v>81</v>
      </c>
      <c r="D6" s="10" t="s">
        <v>106</v>
      </c>
      <c r="E6" s="10">
        <v>40</v>
      </c>
      <c r="F6" s="10" t="s">
        <v>90</v>
      </c>
      <c r="G6" s="10" t="s">
        <v>121</v>
      </c>
      <c r="H6" s="10" t="s">
        <v>122</v>
      </c>
      <c r="I6" s="10" t="s">
        <v>122</v>
      </c>
      <c r="J6" s="33">
        <f>(ROUND('Метод сопоставимых рыночных цен'!K9,4))</f>
        <v>6.4326999999999996</v>
      </c>
      <c r="K6" s="33">
        <f>(ROUND('Расчет средневзвешенной цены'!K9,4))</f>
        <v>4.9606000000000003</v>
      </c>
      <c r="L6" s="33">
        <f>(ROUND('Тарифный метод'!M7,4))</f>
        <v>4.7095000000000002</v>
      </c>
      <c r="M6" s="33"/>
      <c r="N6" s="33">
        <f>MIN(J6:M6)</f>
        <v>4.7095000000000002</v>
      </c>
      <c r="O6" s="44">
        <v>16</v>
      </c>
      <c r="P6" s="44">
        <v>10</v>
      </c>
      <c r="Q6" s="10">
        <f>ROUND(ROUND(N6,2)*((100+O6)/100)*((100+P6)/100),2)</f>
        <v>6.01</v>
      </c>
      <c r="R6" s="45">
        <f>E6*Q6</f>
        <v>240.39999999999998</v>
      </c>
      <c r="S6" s="45">
        <f>ROUND(E6*ROUND(Q6,4),2)</f>
        <v>240.4</v>
      </c>
    </row>
    <row r="7" spans="1:255" s="42" customFormat="1" ht="31.5" x14ac:dyDescent="0.25">
      <c r="A7" s="39">
        <v>3</v>
      </c>
      <c r="B7" s="39" t="str">
        <f>'[1]ИТОГОВАЯ НМЦК'!B5</f>
        <v>ИНОЗИН</v>
      </c>
      <c r="C7" s="39" t="str">
        <f>'[1]ИТОГОВАЯ НМЦК'!C5</f>
        <v>ТАБЛЕТКИ, ПОКРЫТЫЕ ОБОЛОЧКОЙ</v>
      </c>
      <c r="D7" s="39" t="str">
        <f>'[1]ИТОГОВАЯ НМЦК'!D5</f>
        <v>200 МГ</v>
      </c>
      <c r="E7" s="39">
        <f>'[1]ИТОГОВАЯ НМЦК'!E5</f>
        <v>1000</v>
      </c>
      <c r="F7" s="39" t="str">
        <f>'[1]ИТОГОВАЯ НМЦК'!F5</f>
        <v>шт. (таблетка)</v>
      </c>
      <c r="G7" s="39" t="str">
        <f>'[1]ИТОГОВАЯ НМЦК'!G5</f>
        <v>Нет</v>
      </c>
      <c r="H7" s="39" t="str">
        <f>'[1]ИТОГОВАЯ НМЦК'!H5</f>
        <v>Нет</v>
      </c>
      <c r="I7" s="39" t="str">
        <f>'[1]ИТОГОВАЯ НМЦК'!I5</f>
        <v>Нет</v>
      </c>
      <c r="J7" s="40">
        <f>'[1]ИТОГОВАЯ НМЦК'!J5</f>
        <v>2.1139000000000001</v>
      </c>
      <c r="K7" s="40">
        <f>'[1]ИТОГОВАЯ НМЦК'!K5</f>
        <v>0</v>
      </c>
      <c r="L7" s="40">
        <f>'[1]ИТОГОВАЯ НМЦК'!L5</f>
        <v>0</v>
      </c>
      <c r="M7" s="40">
        <f>'[1]ИТОГОВАЯ НМЦК'!M5</f>
        <v>0</v>
      </c>
      <c r="N7" s="40">
        <f>'[1]ИТОГОВАЯ НМЦК'!N5</f>
        <v>2.1139000000000001</v>
      </c>
      <c r="O7" s="44">
        <f>'[1]ИТОГОВАЯ НМЦК'!O5</f>
        <v>0</v>
      </c>
      <c r="P7" s="44">
        <f>'[1]ИТОГОВАЯ НМЦК'!P5</f>
        <v>10</v>
      </c>
      <c r="Q7" s="39">
        <f>'[1]ИТОГОВАЯ НМЦК'!Q5</f>
        <v>2.3199999999999998</v>
      </c>
      <c r="R7" s="45">
        <f>'[1]ИТОГОВАЯ НМЦК'!R5</f>
        <v>2320</v>
      </c>
      <c r="S7" s="45">
        <f>'[1]ИТОГОВАЯ НМЦК'!S5</f>
        <v>2320</v>
      </c>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c r="BJ7" s="41"/>
      <c r="BK7" s="41"/>
      <c r="BL7" s="41"/>
      <c r="BM7" s="41"/>
      <c r="BN7" s="41"/>
      <c r="BO7" s="41"/>
      <c r="BP7" s="41"/>
      <c r="BQ7" s="41"/>
      <c r="BR7" s="41"/>
      <c r="BS7" s="41"/>
      <c r="BT7" s="41"/>
      <c r="BU7" s="41"/>
      <c r="BV7" s="41"/>
      <c r="BW7" s="41"/>
      <c r="BX7" s="41"/>
      <c r="BY7" s="41"/>
      <c r="BZ7" s="41"/>
      <c r="CA7" s="41"/>
      <c r="CB7" s="41"/>
      <c r="CC7" s="41"/>
      <c r="CD7" s="41"/>
      <c r="CE7" s="41"/>
      <c r="CF7" s="41"/>
      <c r="CG7" s="41"/>
      <c r="CH7" s="41"/>
      <c r="CI7" s="41"/>
      <c r="CJ7" s="41"/>
      <c r="CK7" s="41"/>
      <c r="CL7" s="41"/>
      <c r="CM7" s="41"/>
      <c r="CN7" s="41"/>
      <c r="CO7" s="41"/>
      <c r="CP7" s="41"/>
      <c r="CQ7" s="41"/>
      <c r="CR7" s="41"/>
      <c r="CS7" s="41"/>
      <c r="CT7" s="41"/>
      <c r="CU7" s="41"/>
      <c r="CV7" s="41"/>
      <c r="CW7" s="41"/>
      <c r="CX7" s="41"/>
      <c r="CY7" s="41"/>
      <c r="CZ7" s="41"/>
      <c r="DA7" s="41"/>
      <c r="DB7" s="41"/>
      <c r="DC7" s="41"/>
      <c r="DD7" s="41"/>
      <c r="DE7" s="41"/>
      <c r="DF7" s="41"/>
      <c r="DG7" s="41"/>
      <c r="DH7" s="41"/>
      <c r="DI7" s="41"/>
      <c r="DJ7" s="41"/>
      <c r="DK7" s="41"/>
      <c r="DL7" s="41"/>
      <c r="DM7" s="41"/>
      <c r="DN7" s="41"/>
      <c r="DO7" s="41"/>
      <c r="DP7" s="41"/>
      <c r="DQ7" s="41"/>
      <c r="DR7" s="41"/>
      <c r="DS7" s="41"/>
      <c r="DT7" s="41"/>
      <c r="DU7" s="41"/>
      <c r="DV7" s="41"/>
      <c r="DW7" s="41"/>
      <c r="DX7" s="41"/>
      <c r="DY7" s="41"/>
      <c r="DZ7" s="41"/>
      <c r="EA7" s="41"/>
      <c r="EB7" s="41"/>
      <c r="EC7" s="41"/>
      <c r="ED7" s="41"/>
      <c r="EE7" s="41"/>
      <c r="EF7" s="41"/>
      <c r="EG7" s="41"/>
      <c r="EH7" s="41"/>
      <c r="EI7" s="41"/>
      <c r="EJ7" s="41"/>
      <c r="EK7" s="41"/>
      <c r="EL7" s="41"/>
      <c r="EM7" s="41"/>
      <c r="EN7" s="41"/>
      <c r="EO7" s="41"/>
      <c r="EP7" s="41"/>
      <c r="EQ7" s="41"/>
      <c r="ER7" s="41"/>
      <c r="ES7" s="41"/>
      <c r="ET7" s="41"/>
      <c r="EU7" s="41"/>
      <c r="EV7" s="41"/>
      <c r="EW7" s="41"/>
      <c r="EX7" s="41"/>
      <c r="EY7" s="41"/>
      <c r="EZ7" s="41"/>
      <c r="FA7" s="41"/>
      <c r="FB7" s="41"/>
      <c r="FC7" s="41"/>
      <c r="FD7" s="41"/>
      <c r="FE7" s="41"/>
      <c r="FF7" s="41"/>
      <c r="FG7" s="41"/>
      <c r="FH7" s="41"/>
      <c r="FI7" s="41"/>
      <c r="FJ7" s="41"/>
      <c r="FK7" s="41"/>
      <c r="FL7" s="41"/>
      <c r="FM7" s="41"/>
      <c r="FN7" s="41"/>
      <c r="FO7" s="41"/>
      <c r="FP7" s="41"/>
      <c r="FQ7" s="41"/>
      <c r="FR7" s="41"/>
      <c r="FS7" s="41"/>
      <c r="FT7" s="41"/>
      <c r="FU7" s="41"/>
      <c r="FV7" s="41"/>
      <c r="FW7" s="41"/>
      <c r="FX7" s="41"/>
      <c r="FY7" s="41"/>
      <c r="FZ7" s="41"/>
      <c r="GA7" s="41"/>
      <c r="GB7" s="41"/>
      <c r="GC7" s="41"/>
      <c r="GD7" s="41"/>
      <c r="GE7" s="41"/>
      <c r="GF7" s="41"/>
      <c r="GG7" s="41"/>
      <c r="GH7" s="41"/>
      <c r="GI7" s="41"/>
      <c r="GJ7" s="41"/>
      <c r="GK7" s="41"/>
      <c r="GL7" s="41"/>
      <c r="GM7" s="41"/>
      <c r="GN7" s="41"/>
      <c r="GO7" s="41"/>
      <c r="GP7" s="41"/>
      <c r="GQ7" s="41"/>
      <c r="GR7" s="41"/>
      <c r="GS7" s="41"/>
      <c r="GT7" s="41"/>
      <c r="GU7" s="41"/>
      <c r="GV7" s="41"/>
      <c r="GW7" s="41"/>
      <c r="GX7" s="41"/>
      <c r="GY7" s="41"/>
      <c r="GZ7" s="41"/>
      <c r="HA7" s="41"/>
      <c r="HB7" s="41"/>
      <c r="HC7" s="41"/>
      <c r="HD7" s="41"/>
      <c r="HE7" s="41"/>
      <c r="HF7" s="41"/>
      <c r="HG7" s="41"/>
      <c r="HH7" s="41"/>
      <c r="HI7" s="41"/>
      <c r="HJ7" s="41"/>
      <c r="HK7" s="41"/>
      <c r="HL7" s="41"/>
      <c r="HM7" s="41"/>
      <c r="HN7" s="41"/>
      <c r="HO7" s="41"/>
      <c r="HP7" s="41"/>
      <c r="HQ7" s="41"/>
      <c r="HR7" s="41"/>
      <c r="HS7" s="41"/>
      <c r="HT7" s="41"/>
      <c r="HU7" s="41"/>
      <c r="HV7" s="41"/>
      <c r="HW7" s="41"/>
      <c r="HX7" s="41"/>
      <c r="HY7" s="41"/>
      <c r="HZ7" s="41"/>
      <c r="IA7" s="41"/>
      <c r="IB7" s="41"/>
      <c r="IC7" s="41"/>
      <c r="ID7" s="41"/>
      <c r="IE7" s="41"/>
      <c r="IF7" s="41"/>
      <c r="IG7" s="41"/>
      <c r="IH7" s="41"/>
      <c r="II7" s="41"/>
      <c r="IJ7" s="41"/>
      <c r="IK7" s="41"/>
      <c r="IL7" s="41"/>
      <c r="IM7" s="41"/>
      <c r="IN7" s="41"/>
      <c r="IO7" s="41"/>
      <c r="IP7" s="41"/>
      <c r="IQ7" s="41"/>
      <c r="IR7" s="41"/>
      <c r="IS7" s="41"/>
      <c r="IT7" s="41"/>
      <c r="IU7" s="41"/>
    </row>
    <row r="8" spans="1:255" ht="15.75" customHeight="1" x14ac:dyDescent="0.25">
      <c r="A8" s="39"/>
      <c r="B8" s="70" t="s">
        <v>123</v>
      </c>
      <c r="C8" s="71"/>
      <c r="D8" s="71"/>
      <c r="E8" s="71"/>
      <c r="F8" s="71"/>
      <c r="G8" s="71"/>
      <c r="H8" s="71"/>
      <c r="I8" s="71"/>
      <c r="J8" s="71"/>
      <c r="K8" s="71"/>
      <c r="L8" s="71"/>
      <c r="M8" s="71"/>
      <c r="N8" s="71"/>
      <c r="O8" s="71"/>
      <c r="P8" s="71"/>
      <c r="Q8" s="72"/>
      <c r="R8" s="45">
        <f>SUM(R5:R7)</f>
        <v>2874.2</v>
      </c>
      <c r="S8" s="45">
        <f>SUM(S5:S7)</f>
        <v>2874.2</v>
      </c>
    </row>
    <row r="10" spans="1:255" ht="60" customHeight="1" x14ac:dyDescent="0.25">
      <c r="A10" s="41"/>
      <c r="B10" s="49" t="s">
        <v>124</v>
      </c>
      <c r="C10" s="49"/>
      <c r="D10" s="49"/>
      <c r="E10" s="49"/>
      <c r="F10" s="49"/>
      <c r="G10" s="49"/>
      <c r="H10" s="49"/>
      <c r="I10" s="49"/>
      <c r="J10" s="49"/>
      <c r="K10" s="49"/>
      <c r="L10" s="49"/>
      <c r="M10" s="49"/>
      <c r="N10" s="49"/>
      <c r="O10" s="41"/>
      <c r="P10" s="41"/>
      <c r="Q10" s="41"/>
      <c r="R10" s="41"/>
      <c r="S10" s="41"/>
    </row>
    <row r="12" spans="1:255" x14ac:dyDescent="0.25">
      <c r="A12" s="41"/>
      <c r="B12" s="41" t="s">
        <v>88</v>
      </c>
      <c r="C12" s="41"/>
      <c r="D12" s="41"/>
      <c r="E12" s="41"/>
      <c r="F12" s="41"/>
      <c r="G12" s="41"/>
      <c r="H12" s="41"/>
      <c r="I12" s="41"/>
      <c r="J12" s="41"/>
      <c r="K12" s="41"/>
      <c r="L12" s="41"/>
      <c r="M12" s="41"/>
      <c r="N12" s="41"/>
      <c r="O12" s="41"/>
      <c r="P12" s="41"/>
      <c r="Q12" s="41"/>
      <c r="R12" s="41"/>
      <c r="S12" s="41"/>
    </row>
  </sheetData>
  <sheetProtection selectLockedCells="1" selectUnlockedCells="1"/>
  <mergeCells count="4">
    <mergeCell ref="A1:O1"/>
    <mergeCell ref="A2:O2"/>
    <mergeCell ref="B8:Q8"/>
    <mergeCell ref="B10:N10"/>
  </mergeCells>
  <hyperlinks>
    <hyperlink ref="B12" r:id="rId1" display="url"/>
  </hyperlinks>
  <pageMargins left="0.70833333333333337" right="0.70833333333333337" top="1.023611111111111" bottom="0.39374999999999999" header="0.51180555555555551" footer="0.51180555555555551"/>
  <pageSetup paperSize="9" firstPageNumber="0" fitToHeight="0" pageOrder="overThenDown" orientation="landscape" horizontalDpi="300" verticalDpi="300" r:id="rId2"/>
  <headerFooter alignWithMargins="0"/>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3</vt:i4>
      </vt:variant>
    </vt:vector>
  </HeadingPairs>
  <TitlesOfParts>
    <vt:vector size="10" baseType="lpstr">
      <vt:lpstr>Обоснование</vt:lpstr>
      <vt:lpstr>Метод сопоставимых рыночных цен</vt:lpstr>
      <vt:lpstr>Тарифный метод</vt:lpstr>
      <vt:lpstr>Расчет средневзвешенной цены</vt:lpstr>
      <vt:lpstr>Референтный метод</vt:lpstr>
      <vt:lpstr>Группы взаимозаменяемости ЛП</vt:lpstr>
      <vt:lpstr>ИТОГОВАЯ НМЦК</vt:lpstr>
      <vt:lpstr>'ИТОГОВАЯ НМЦК'!__xlnm_Print_Area</vt:lpstr>
      <vt:lpstr>'Метод сопоставимых рыночных цен'!__xlnm_Print_Area</vt:lpstr>
      <vt:lpstr>'Расчет средневзвешенной цены'!__xlnm_Print_Area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Воронина Оксана Викторовна</dc:creator>
  <cp:lastModifiedBy>Саввова Светлана Валерьевна</cp:lastModifiedBy>
  <dcterms:created xsi:type="dcterms:W3CDTF">2026-04-27T11:11:38Z</dcterms:created>
  <dcterms:modified xsi:type="dcterms:W3CDTF">2026-06-05T06:50:52Z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2.3.0</vt:lpwstr>
  </property>
</Properties>
</file>