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-15" yWindow="10080" windowWidth="19215" windowHeight="1905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Лист1!$A$27:$J$29</definedName>
  </definedNames>
  <calcPr calcId="145621"/>
</workbook>
</file>

<file path=xl/calcChain.xml><?xml version="1.0" encoding="utf-8"?>
<calcChain xmlns="http://schemas.openxmlformats.org/spreadsheetml/2006/main">
  <c r="G27" i="1" l="1"/>
  <c r="J27" i="1" s="1"/>
  <c r="G28" i="1"/>
  <c r="J28" i="1" s="1"/>
  <c r="H28" i="1" l="1"/>
  <c r="I28" i="1" s="1"/>
  <c r="H27" i="1"/>
  <c r="I27" i="1" s="1"/>
  <c r="J29" i="1" l="1"/>
  <c r="C8" i="1" s="1"/>
</calcChain>
</file>

<file path=xl/sharedStrings.xml><?xml version="1.0" encoding="utf-8"?>
<sst xmlns="http://schemas.openxmlformats.org/spreadsheetml/2006/main" count="28" uniqueCount="28">
  <si>
    <t xml:space="preserve">Основные характеристики объекта закупки                                                                           </t>
  </si>
  <si>
    <t xml:space="preserve">Используемый метод определения НМЦК с обоснованием:                                                                                                </t>
  </si>
  <si>
    <t xml:space="preserve">Расчет НМЦК                     </t>
  </si>
  <si>
    <t xml:space="preserve">Работник контрактной службы/контрактный управляющий:                                                                                                   </t>
  </si>
  <si>
    <t xml:space="preserve">специалист по закупкам                                          </t>
  </si>
  <si>
    <t xml:space="preserve">(подпись/расшифровка подписи)                                                      </t>
  </si>
  <si>
    <t xml:space="preserve">Средняя арифметическая величина цены единицы продукции                                                                                                       </t>
  </si>
  <si>
    <t xml:space="preserve">Среднее квадратичное отклонение                                                            </t>
  </si>
  <si>
    <t>№</t>
  </si>
  <si>
    <t xml:space="preserve">Коэффициент вариации (%)  (не должен превышать 33%)                                       </t>
  </si>
  <si>
    <t xml:space="preserve">Количество (объем) Товара                                                    </t>
  </si>
  <si>
    <t>Обоснование начальной (максимальной) цены Контракта</t>
  </si>
  <si>
    <t xml:space="preserve">НМЦК (руб.)    (без учета НДС)              </t>
  </si>
  <si>
    <r>
      <t>Расчет начальной (максимальной) цены Контркта</t>
    </r>
    <r>
      <rPr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</t>
    </r>
  </si>
  <si>
    <t xml:space="preserve">НМЦК определена в соответствии с приказом Министерства здравоохранения РФ от 15.05.2020 г. № 450н «Об утверждении Порядка определения начальной (максимальной) цены контракта, цены контракта, заключаемого с единственным поставщиком (подрядчиком, исполнителем), начальной цены единицы товара, работы, услуги при осуществлении закупок медицинских изделий»  Метод сопоставимых рыночных цен (в соответствии с подп. "А" п.9 Приказа 450н)
</t>
  </si>
  <si>
    <t xml:space="preserve">ОКПД2/КТРУ Наименование Товаров,                                              Единица измерения                     </t>
  </si>
  <si>
    <t xml:space="preserve">Цена единицы продукции, указанная в источнике №1 , (руб.)                                                                                                    </t>
  </si>
  <si>
    <t xml:space="preserve">Цена единицы продукции, указанная в источнике №2 , (руб.)                                                                                                    </t>
  </si>
  <si>
    <t xml:space="preserve">Цена единицы продукции, указанная в источнике №3  (руб.)                                                                                                    </t>
  </si>
  <si>
    <t xml:space="preserve">Срок поставки: Поставка Товара осуществляется Поставщиком с разгрузкой транспортного средства в течение 7 (семи) рабочих дней с даты заключения Контракта </t>
  </si>
  <si>
    <t>Предмет закупки: Поставка пескобетона и плиточного клея</t>
  </si>
  <si>
    <t>23.64.10.110 Плиточный клей, кг.</t>
  </si>
  <si>
    <t>23.64.10.110-00000002 Пескобетон, кг</t>
  </si>
  <si>
    <t xml:space="preserve">
Место поставки: Московская обл, г Серпухов, ул.Весенняя, д.10</t>
  </si>
  <si>
    <t>Дата подготовки обоснования НМЦК:       26.06.2026 г.</t>
  </si>
  <si>
    <t xml:space="preserve">________________/Форостяк И.А. /                                                                </t>
  </si>
  <si>
    <r>
      <t>Начальная (максимальная) цена Контракта (руб.)</t>
    </r>
    <r>
      <rPr>
        <sz val="10"/>
        <color theme="1"/>
        <rFont val="Times New Roman"/>
        <family val="1"/>
        <charset val="204"/>
      </rPr>
      <t xml:space="preserve"> , </t>
    </r>
    <r>
      <rPr>
        <b/>
        <sz val="10"/>
        <color theme="1"/>
        <rFont val="Times New Roman"/>
        <family val="1"/>
        <charset val="204"/>
      </rPr>
      <t xml:space="preserve">согласно анализа рынка        </t>
    </r>
    <r>
      <rPr>
        <sz val="10"/>
        <color theme="1"/>
        <rFont val="Times New Roman"/>
        <family val="1"/>
        <charset val="204"/>
      </rPr>
      <t xml:space="preserve">                                                                                 </t>
    </r>
  </si>
  <si>
    <r>
      <rPr>
        <b/>
        <sz val="10"/>
        <color theme="1"/>
        <rFont val="Times New Roman"/>
        <family val="1"/>
        <charset val="204"/>
      </rPr>
      <t>Начальная (максимальная) цена Контракта (руб.) , определена в соответствии с наименьшей ценой , указанной в источнике информации № 3</t>
    </r>
    <r>
      <rPr>
        <sz val="11"/>
        <color theme="1"/>
        <rFont val="Times New Roman"/>
        <family val="1"/>
        <charset val="204"/>
      </rPr>
      <t xml:space="preserve">                                                 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</si>
</sst>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₽_-;\-* #,##0.00\ _₽_-;_-* &quot;-&quot;??\ _₽_-;_-@_-"/>
    <numFmt numFmtId="164" formatCode="_-* #,##0.00&quot;р.&quot;_-;\-* #,##0.00&quot;р.&quot;_-;_-* &quot;-&quot;??&quot;р.&quot;_-;_-@_-"/>
    <numFmt numFmtId="165" formatCode="_-* #,##0.00_р_._-;\-* #,##0.00_р_._-;_-* &quot;-&quot;??_р_.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57">
    <xf numFmtId="0" fontId="0" fillId="0" borderId="0" xfId="0"/>
    <xf numFmtId="0" fontId="7" fillId="0" borderId="0" xfId="0" applyFont="1"/>
    <xf numFmtId="0" fontId="8" fillId="0" borderId="0" xfId="0" applyFont="1"/>
    <xf numFmtId="165" fontId="3" fillId="0" borderId="12" xfId="1" applyFont="1" applyBorder="1" applyAlignment="1">
      <alignment horizontal="right" vertical="center" wrapText="1"/>
    </xf>
    <xf numFmtId="0" fontId="9" fillId="0" borderId="0" xfId="0" applyFont="1"/>
    <xf numFmtId="0" fontId="9" fillId="0" borderId="0" xfId="0" applyFont="1" applyAlignment="1">
      <alignment horizontal="center" vertical="center"/>
    </xf>
    <xf numFmtId="0" fontId="9" fillId="0" borderId="11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justify" vertical="center"/>
    </xf>
    <xf numFmtId="0" fontId="10" fillId="0" borderId="0" xfId="0" applyFont="1" applyAlignment="1">
      <alignment horizontal="center" vertical="center"/>
    </xf>
    <xf numFmtId="164" fontId="7" fillId="0" borderId="0" xfId="2" applyFont="1"/>
    <xf numFmtId="0" fontId="3" fillId="0" borderId="12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/>
    </xf>
    <xf numFmtId="0" fontId="3" fillId="0" borderId="12" xfId="0" applyFont="1" applyFill="1" applyBorder="1" applyAlignment="1">
      <alignment vertical="center" wrapText="1"/>
    </xf>
    <xf numFmtId="165" fontId="3" fillId="0" borderId="17" xfId="1" applyFont="1" applyFill="1" applyBorder="1" applyAlignment="1">
      <alignment horizontal="right" vertical="center" wrapText="1"/>
    </xf>
    <xf numFmtId="43" fontId="7" fillId="0" borderId="0" xfId="0" applyNumberFormat="1" applyFont="1"/>
    <xf numFmtId="0" fontId="7" fillId="0" borderId="0" xfId="0" applyFont="1" applyFill="1"/>
    <xf numFmtId="0" fontId="7" fillId="0" borderId="0" xfId="0" applyFont="1"/>
    <xf numFmtId="165" fontId="4" fillId="0" borderId="12" xfId="1" applyFont="1" applyBorder="1" applyAlignment="1">
      <alignment horizontal="right" vertical="center" wrapText="1"/>
    </xf>
    <xf numFmtId="0" fontId="7" fillId="0" borderId="13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top" wrapText="1"/>
    </xf>
    <xf numFmtId="0" fontId="3" fillId="0" borderId="19" xfId="0" applyFont="1" applyBorder="1" applyAlignment="1">
      <alignment horizontal="center" vertical="top" wrapText="1"/>
    </xf>
    <xf numFmtId="164" fontId="4" fillId="0" borderId="26" xfId="2" applyFont="1" applyBorder="1" applyAlignment="1">
      <alignment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165" fontId="6" fillId="0" borderId="7" xfId="0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3" fillId="0" borderId="14" xfId="0" applyFont="1" applyBorder="1" applyAlignment="1">
      <alignment vertical="center" wrapText="1"/>
    </xf>
    <xf numFmtId="0" fontId="3" fillId="0" borderId="18" xfId="0" applyFont="1" applyBorder="1" applyAlignment="1">
      <alignment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16" xfId="0" applyFont="1" applyFill="1" applyBorder="1" applyAlignment="1">
      <alignment horizontal="left" vertical="center" wrapText="1"/>
    </xf>
    <xf numFmtId="0" fontId="9" fillId="0" borderId="12" xfId="0" applyFont="1" applyFill="1" applyBorder="1" applyAlignment="1">
      <alignment horizontal="left" vertical="center" wrapText="1"/>
    </xf>
    <xf numFmtId="0" fontId="9" fillId="0" borderId="17" xfId="0" applyFont="1" applyFill="1" applyBorder="1" applyAlignment="1">
      <alignment horizontal="left" vertical="center" wrapText="1"/>
    </xf>
    <xf numFmtId="0" fontId="7" fillId="0" borderId="27" xfId="0" applyFont="1" applyBorder="1" applyAlignment="1">
      <alignment horizontal="center" vertical="center"/>
    </xf>
    <xf numFmtId="0" fontId="7" fillId="0" borderId="12" xfId="0" applyFont="1" applyBorder="1"/>
    <xf numFmtId="164" fontId="3" fillId="0" borderId="28" xfId="2" applyFont="1" applyBorder="1" applyAlignment="1">
      <alignment horizontal="right" vertical="center" wrapText="1"/>
    </xf>
    <xf numFmtId="0" fontId="7" fillId="0" borderId="29" xfId="0" applyFont="1" applyBorder="1"/>
    <xf numFmtId="0" fontId="7" fillId="0" borderId="30" xfId="0" applyFont="1" applyBorder="1"/>
    <xf numFmtId="0" fontId="7" fillId="0" borderId="31" xfId="0" applyFont="1" applyBorder="1"/>
    <xf numFmtId="4" fontId="4" fillId="0" borderId="0" xfId="0" applyNumberFormat="1" applyFont="1"/>
  </cellXfs>
  <cellStyles count="3">
    <cellStyle name="Денежный" xfId="2" builtinId="4"/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690493</xdr:colOff>
      <xdr:row>25</xdr:row>
      <xdr:rowOff>267761</xdr:rowOff>
    </xdr:from>
    <xdr:to>
      <xdr:col>10</xdr:col>
      <xdr:colOff>0</xdr:colOff>
      <xdr:row>25</xdr:row>
      <xdr:rowOff>823039</xdr:rowOff>
    </xdr:to>
    <xdr:pic>
      <xdr:nvPicPr>
        <xdr:cNvPr id="2" name="Рисунок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01018" y="5287436"/>
          <a:ext cx="1341556" cy="5552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3"/>
  <sheetViews>
    <sheetView tabSelected="1" topLeftCell="A19" workbookViewId="0">
      <selection activeCell="J30" sqref="J30"/>
    </sheetView>
  </sheetViews>
  <sheetFormatPr defaultRowHeight="15" x14ac:dyDescent="0.25"/>
  <cols>
    <col min="1" max="1" width="3.7109375" style="1" customWidth="1"/>
    <col min="2" max="2" width="53.42578125" style="1" customWidth="1"/>
    <col min="3" max="3" width="10.140625" style="1" customWidth="1"/>
    <col min="4" max="6" width="10.42578125" style="1" customWidth="1"/>
    <col min="7" max="7" width="11.7109375" style="1" customWidth="1"/>
    <col min="8" max="9" width="10.42578125" style="1" customWidth="1"/>
    <col min="10" max="10" width="19" style="1" customWidth="1"/>
    <col min="11" max="11" width="14.140625" style="1" customWidth="1"/>
    <col min="12" max="12" width="14.28515625" style="1" customWidth="1"/>
    <col min="13" max="16384" width="9.140625" style="1"/>
  </cols>
  <sheetData>
    <row r="1" spans="2:10" x14ac:dyDescent="0.25">
      <c r="B1" s="18"/>
    </row>
    <row r="2" spans="2:10" s="4" customFormat="1" ht="20.25" x14ac:dyDescent="0.3">
      <c r="C2" s="11" t="s">
        <v>11</v>
      </c>
    </row>
    <row r="3" spans="2:10" s="4" customFormat="1" ht="19.5" thickBot="1" x14ac:dyDescent="0.35">
      <c r="B3" s="5"/>
    </row>
    <row r="4" spans="2:10" s="4" customFormat="1" ht="50.25" customHeight="1" x14ac:dyDescent="0.3">
      <c r="B4" s="34" t="s">
        <v>0</v>
      </c>
      <c r="C4" s="31" t="s">
        <v>20</v>
      </c>
      <c r="D4" s="32"/>
      <c r="E4" s="32"/>
      <c r="F4" s="32"/>
      <c r="G4" s="32"/>
      <c r="H4" s="32"/>
      <c r="I4" s="32"/>
      <c r="J4" s="33"/>
    </row>
    <row r="5" spans="2:10" s="4" customFormat="1" ht="57" customHeight="1" x14ac:dyDescent="0.3">
      <c r="B5" s="45"/>
      <c r="C5" s="47" t="s">
        <v>19</v>
      </c>
      <c r="D5" s="48"/>
      <c r="E5" s="48"/>
      <c r="F5" s="48"/>
      <c r="G5" s="48"/>
      <c r="H5" s="48"/>
      <c r="I5" s="48"/>
      <c r="J5" s="49"/>
    </row>
    <row r="6" spans="2:10" s="4" customFormat="1" ht="60.75" customHeight="1" thickBot="1" x14ac:dyDescent="0.35">
      <c r="B6" s="46"/>
      <c r="C6" s="40" t="s">
        <v>23</v>
      </c>
      <c r="D6" s="41"/>
      <c r="E6" s="41"/>
      <c r="F6" s="41"/>
      <c r="G6" s="41"/>
      <c r="H6" s="41"/>
      <c r="I6" s="41"/>
      <c r="J6" s="42"/>
    </row>
    <row r="7" spans="2:10" s="4" customFormat="1" ht="146.25" customHeight="1" thickBot="1" x14ac:dyDescent="0.35">
      <c r="B7" s="6" t="s">
        <v>1</v>
      </c>
      <c r="C7" s="34" t="s">
        <v>14</v>
      </c>
      <c r="D7" s="35"/>
      <c r="E7" s="35"/>
      <c r="F7" s="35"/>
      <c r="G7" s="35"/>
      <c r="H7" s="35"/>
      <c r="I7" s="35"/>
      <c r="J7" s="36"/>
    </row>
    <row r="8" spans="2:10" s="4" customFormat="1" ht="43.5" customHeight="1" thickBot="1" x14ac:dyDescent="0.35">
      <c r="B8" s="7" t="s">
        <v>2</v>
      </c>
      <c r="C8" s="37">
        <f>J29</f>
        <v>9732</v>
      </c>
      <c r="D8" s="38"/>
      <c r="E8" s="38"/>
      <c r="F8" s="38"/>
      <c r="G8" s="38"/>
      <c r="H8" s="38"/>
      <c r="I8" s="38"/>
      <c r="J8" s="39"/>
    </row>
    <row r="9" spans="2:10" s="4" customFormat="1" ht="37.5" customHeight="1" thickBot="1" x14ac:dyDescent="0.35">
      <c r="B9" s="40" t="s">
        <v>24</v>
      </c>
      <c r="C9" s="41"/>
      <c r="D9" s="41"/>
      <c r="E9" s="41"/>
      <c r="F9" s="41"/>
      <c r="G9" s="41"/>
      <c r="H9" s="41"/>
      <c r="I9" s="41"/>
      <c r="J9" s="42"/>
    </row>
    <row r="10" spans="2:10" s="4" customFormat="1" ht="18.75" x14ac:dyDescent="0.3">
      <c r="B10" s="8"/>
    </row>
    <row r="11" spans="2:10" s="4" customFormat="1" ht="18.75" x14ac:dyDescent="0.3">
      <c r="B11" s="9" t="s">
        <v>3</v>
      </c>
    </row>
    <row r="12" spans="2:10" s="4" customFormat="1" ht="18.75" x14ac:dyDescent="0.3">
      <c r="B12" s="10" t="s">
        <v>4</v>
      </c>
    </row>
    <row r="13" spans="2:10" s="4" customFormat="1" ht="18.75" x14ac:dyDescent="0.3">
      <c r="B13" s="10"/>
    </row>
    <row r="14" spans="2:10" s="4" customFormat="1" ht="18.75" x14ac:dyDescent="0.3">
      <c r="B14" s="10" t="s">
        <v>25</v>
      </c>
    </row>
    <row r="15" spans="2:10" s="4" customFormat="1" ht="18.75" x14ac:dyDescent="0.3">
      <c r="B15" s="10" t="s">
        <v>5</v>
      </c>
    </row>
    <row r="16" spans="2:10" s="4" customFormat="1" ht="18.75" x14ac:dyDescent="0.3">
      <c r="B16" s="10"/>
    </row>
    <row r="17" spans="1:12" s="4" customFormat="1" ht="18.75" x14ac:dyDescent="0.3">
      <c r="B17" s="10"/>
    </row>
    <row r="18" spans="1:12" s="4" customFormat="1" ht="18.75" x14ac:dyDescent="0.3">
      <c r="B18" s="10"/>
    </row>
    <row r="19" spans="1:12" s="4" customFormat="1" ht="18.75" x14ac:dyDescent="0.3">
      <c r="B19" s="10"/>
    </row>
    <row r="20" spans="1:12" s="4" customFormat="1" ht="18.75" x14ac:dyDescent="0.3">
      <c r="B20" s="10"/>
    </row>
    <row r="21" spans="1:12" s="4" customFormat="1" ht="18.75" x14ac:dyDescent="0.3">
      <c r="B21" s="10"/>
    </row>
    <row r="22" spans="1:12" s="4" customFormat="1" ht="18.75" x14ac:dyDescent="0.3">
      <c r="B22" s="10"/>
    </row>
    <row r="23" spans="1:12" s="4" customFormat="1" ht="19.5" thickBot="1" x14ac:dyDescent="0.35">
      <c r="B23" s="10"/>
    </row>
    <row r="24" spans="1:12" ht="21.75" customHeight="1" thickBot="1" x14ac:dyDescent="0.3">
      <c r="A24" s="23" t="s">
        <v>13</v>
      </c>
      <c r="B24" s="24"/>
      <c r="C24" s="24"/>
      <c r="D24" s="24"/>
      <c r="E24" s="24"/>
      <c r="F24" s="24"/>
      <c r="G24" s="24"/>
      <c r="H24" s="24"/>
      <c r="I24" s="24"/>
      <c r="J24" s="25"/>
    </row>
    <row r="25" spans="1:12" ht="15" customHeight="1" x14ac:dyDescent="0.25">
      <c r="A25" s="21" t="s">
        <v>8</v>
      </c>
      <c r="B25" s="26" t="s">
        <v>15</v>
      </c>
      <c r="C25" s="43" t="s">
        <v>10</v>
      </c>
      <c r="D25" s="43" t="s">
        <v>16</v>
      </c>
      <c r="E25" s="43" t="s">
        <v>17</v>
      </c>
      <c r="F25" s="43" t="s">
        <v>18</v>
      </c>
      <c r="G25" s="43" t="s">
        <v>6</v>
      </c>
      <c r="H25" s="26" t="s">
        <v>7</v>
      </c>
      <c r="I25" s="26" t="s">
        <v>9</v>
      </c>
      <c r="J25" s="28" t="s">
        <v>12</v>
      </c>
    </row>
    <row r="26" spans="1:12" ht="99" customHeight="1" x14ac:dyDescent="0.25">
      <c r="A26" s="22"/>
      <c r="B26" s="27"/>
      <c r="C26" s="44"/>
      <c r="D26" s="44"/>
      <c r="E26" s="44"/>
      <c r="F26" s="44"/>
      <c r="G26" s="44"/>
      <c r="H26" s="27"/>
      <c r="I26" s="27"/>
      <c r="J26" s="29"/>
    </row>
    <row r="27" spans="1:12" s="19" customFormat="1" x14ac:dyDescent="0.25">
      <c r="A27" s="14">
        <v>1</v>
      </c>
      <c r="B27" s="15" t="s">
        <v>21</v>
      </c>
      <c r="C27" s="13">
        <v>250</v>
      </c>
      <c r="D27" s="3">
        <v>22</v>
      </c>
      <c r="E27" s="3">
        <v>23.2</v>
      </c>
      <c r="F27" s="20">
        <v>17.2</v>
      </c>
      <c r="G27" s="3">
        <f t="shared" ref="G27:G28" si="0">ROUND((D27+E27+F27)/3,2)</f>
        <v>20.8</v>
      </c>
      <c r="H27" s="3">
        <f t="shared" ref="H27:H28" si="1">SQRT(((D27-G27)*(D27-G27)+(E27-G27)*(E27-G27)+(F27-G27)*(F27-G27))/(3-1))</f>
        <v>3.1749015732775092</v>
      </c>
      <c r="I27" s="3">
        <f t="shared" ref="I27:I28" si="2">H27/G27*100</f>
        <v>15.263949871526487</v>
      </c>
      <c r="J27" s="16">
        <f t="shared" ref="J27:J28" si="3">G27*C27</f>
        <v>5200</v>
      </c>
      <c r="K27" s="17"/>
      <c r="L27" s="17"/>
    </row>
    <row r="28" spans="1:12" s="19" customFormat="1" x14ac:dyDescent="0.25">
      <c r="A28" s="14">
        <v>2</v>
      </c>
      <c r="B28" s="15" t="s">
        <v>22</v>
      </c>
      <c r="C28" s="13">
        <v>400</v>
      </c>
      <c r="D28" s="3">
        <v>11.5</v>
      </c>
      <c r="E28" s="3">
        <v>12</v>
      </c>
      <c r="F28" s="20">
        <v>10.5</v>
      </c>
      <c r="G28" s="3">
        <f t="shared" si="0"/>
        <v>11.33</v>
      </c>
      <c r="H28" s="3">
        <f t="shared" si="1"/>
        <v>0.76377352664255127</v>
      </c>
      <c r="I28" s="3">
        <f t="shared" si="2"/>
        <v>6.7411608706315196</v>
      </c>
      <c r="J28" s="16">
        <f t="shared" si="3"/>
        <v>4532</v>
      </c>
      <c r="K28" s="17"/>
      <c r="L28" s="17"/>
    </row>
    <row r="29" spans="1:12" s="12" customFormat="1" ht="15.75" thickBot="1" x14ac:dyDescent="0.3">
      <c r="A29" s="50"/>
      <c r="B29" s="30" t="s">
        <v>26</v>
      </c>
      <c r="C29" s="30"/>
      <c r="D29" s="30"/>
      <c r="E29" s="30"/>
      <c r="F29" s="30"/>
      <c r="G29" s="30"/>
      <c r="H29" s="30"/>
      <c r="I29" s="30"/>
      <c r="J29" s="52">
        <f>SUM(J27:J28)</f>
        <v>9732</v>
      </c>
      <c r="K29" s="17"/>
    </row>
    <row r="30" spans="1:12" x14ac:dyDescent="0.25">
      <c r="A30" s="51"/>
      <c r="B30" s="53" t="s">
        <v>27</v>
      </c>
      <c r="C30" s="54"/>
      <c r="D30" s="54"/>
      <c r="E30" s="54"/>
      <c r="F30" s="54"/>
      <c r="G30" s="54"/>
      <c r="H30" s="54"/>
      <c r="I30" s="55"/>
      <c r="J30" s="56">
        <v>8500</v>
      </c>
      <c r="K30" s="17"/>
    </row>
    <row r="31" spans="1:12" x14ac:dyDescent="0.25">
      <c r="K31" s="17"/>
    </row>
    <row r="32" spans="1:12" x14ac:dyDescent="0.25">
      <c r="K32" s="17"/>
    </row>
    <row r="33" spans="11:11" x14ac:dyDescent="0.25">
      <c r="K33" s="17"/>
    </row>
    <row r="34" spans="11:11" x14ac:dyDescent="0.25">
      <c r="K34" s="17"/>
    </row>
    <row r="35" spans="11:11" x14ac:dyDescent="0.25">
      <c r="K35" s="17"/>
    </row>
    <row r="36" spans="11:11" x14ac:dyDescent="0.25">
      <c r="K36" s="17"/>
    </row>
    <row r="37" spans="11:11" x14ac:dyDescent="0.25">
      <c r="K37" s="17"/>
    </row>
    <row r="38" spans="11:11" x14ac:dyDescent="0.25">
      <c r="K38" s="17"/>
    </row>
    <row r="39" spans="11:11" x14ac:dyDescent="0.25">
      <c r="K39" s="17"/>
    </row>
    <row r="40" spans="11:11" x14ac:dyDescent="0.25">
      <c r="K40" s="17"/>
    </row>
    <row r="41" spans="11:11" x14ac:dyDescent="0.25">
      <c r="K41" s="17"/>
    </row>
    <row r="42" spans="11:11" x14ac:dyDescent="0.25">
      <c r="K42" s="17"/>
    </row>
    <row r="43" spans="11:11" x14ac:dyDescent="0.25">
      <c r="K43" s="17"/>
    </row>
    <row r="44" spans="11:11" x14ac:dyDescent="0.25">
      <c r="K44" s="17"/>
    </row>
    <row r="45" spans="11:11" x14ac:dyDescent="0.25">
      <c r="K45" s="17"/>
    </row>
    <row r="46" spans="11:11" x14ac:dyDescent="0.25">
      <c r="K46" s="17"/>
    </row>
    <row r="47" spans="11:11" x14ac:dyDescent="0.25">
      <c r="K47" s="17"/>
    </row>
    <row r="48" spans="11:11" x14ac:dyDescent="0.25">
      <c r="K48" s="17"/>
    </row>
    <row r="49" spans="11:13" x14ac:dyDescent="0.25">
      <c r="K49" s="17"/>
    </row>
    <row r="50" spans="11:13" x14ac:dyDescent="0.25">
      <c r="K50" s="17"/>
    </row>
    <row r="51" spans="11:13" x14ac:dyDescent="0.25">
      <c r="K51" s="17"/>
    </row>
    <row r="52" spans="11:13" x14ac:dyDescent="0.25">
      <c r="K52" s="17"/>
      <c r="M52" s="2"/>
    </row>
    <row r="53" spans="11:13" x14ac:dyDescent="0.25">
      <c r="K53" s="17"/>
    </row>
  </sheetData>
  <mergeCells count="20">
    <mergeCell ref="B30:I30"/>
    <mergeCell ref="B29:I29"/>
    <mergeCell ref="C4:J4"/>
    <mergeCell ref="C7:J7"/>
    <mergeCell ref="C8:J8"/>
    <mergeCell ref="B9:J9"/>
    <mergeCell ref="B25:B26"/>
    <mergeCell ref="C25:C26"/>
    <mergeCell ref="D25:D26"/>
    <mergeCell ref="E25:E26"/>
    <mergeCell ref="F25:F26"/>
    <mergeCell ref="G25:G26"/>
    <mergeCell ref="B4:B6"/>
    <mergeCell ref="C5:J5"/>
    <mergeCell ref="C6:J6"/>
    <mergeCell ref="A25:A26"/>
    <mergeCell ref="A24:J24"/>
    <mergeCell ref="H25:H26"/>
    <mergeCell ref="I25:I26"/>
    <mergeCell ref="J25:J26"/>
  </mergeCells>
  <pageMargins left="0.31496062992125984" right="0.31496062992125984" top="0.35433070866141736" bottom="0.35433070866141736" header="0.31496062992125984" footer="0.31496062992125984"/>
  <pageSetup paperSize="9" scale="5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J16" sqref="J16"/>
    </sheetView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2026-06-26T07:31:40Z</dcterms:modified>
</cp:coreProperties>
</file>