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T:\1 Закупки\ФЗ-44\44-ФЗ в 2026 году\Аукционы, ЗК, Конкурсы\Медосмотр работников\"/>
    </mc:Choice>
  </mc:AlternateContent>
  <bookViews>
    <workbookView xWindow="360" yWindow="15" windowWidth="20955" windowHeight="9720"/>
  </bookViews>
  <sheets>
    <sheet name="НМЦК" sheetId="1" r:id="rId1"/>
  </sheets>
  <definedNames>
    <definedName name="Print_Area" localSheetId="0">НМЦК!$A$1:$K$58</definedName>
    <definedName name="RangeW">#REF!</definedName>
    <definedName name="_xlnm.Print_Area" localSheetId="0">НМЦК!$A$1:$K$40</definedName>
  </definedNames>
  <calcPr calcId="162913"/>
</workbook>
</file>

<file path=xl/calcChain.xml><?xml version="1.0" encoding="utf-8"?>
<calcChain xmlns="http://schemas.openxmlformats.org/spreadsheetml/2006/main">
  <c r="K24" i="1" l="1"/>
  <c r="K23" i="1"/>
  <c r="K22" i="1"/>
  <c r="K21" i="1"/>
  <c r="K20" i="1"/>
  <c r="K19" i="1"/>
  <c r="K18" i="1"/>
  <c r="K17" i="1"/>
  <c r="K16" i="1"/>
  <c r="K15" i="1"/>
  <c r="K14" i="1"/>
  <c r="K13" i="1"/>
  <c r="K12" i="1"/>
  <c r="K11" i="1"/>
  <c r="K10" i="1"/>
  <c r="K9" i="1"/>
  <c r="K8" i="1"/>
  <c r="K7" i="1"/>
  <c r="K6" i="1"/>
  <c r="G24" i="1" l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K25" i="1" l="1"/>
  <c r="H16" i="1"/>
  <c r="H17" i="1"/>
  <c r="H18" i="1"/>
  <c r="H19" i="1"/>
  <c r="H20" i="1"/>
  <c r="H21" i="1"/>
  <c r="H22" i="1"/>
  <c r="H23" i="1"/>
  <c r="H24" i="1" l="1"/>
  <c r="H13" i="1"/>
  <c r="H12" i="1"/>
  <c r="G6" i="1"/>
  <c r="H14" i="1" l="1"/>
  <c r="H7" i="1"/>
  <c r="H8" i="1"/>
  <c r="H9" i="1"/>
  <c r="H10" i="1"/>
  <c r="H11" i="1"/>
  <c r="H15" i="1"/>
  <c r="H6" i="1"/>
</calcChain>
</file>

<file path=xl/sharedStrings.xml><?xml version="1.0" encoding="utf-8"?>
<sst xmlns="http://schemas.openxmlformats.org/spreadsheetml/2006/main" count="64" uniqueCount="46">
  <si>
    <t>«Оказание услуг по проведению периодического медицинского осмотра»</t>
  </si>
  <si>
    <t>№ п.п</t>
  </si>
  <si>
    <t>Наименование</t>
  </si>
  <si>
    <t>Средняя величина, руб.</t>
  </si>
  <si>
    <t>Коэффициент вариации %</t>
  </si>
  <si>
    <t>Ед. измерения</t>
  </si>
  <si>
    <t>Количество в единицах измерения</t>
  </si>
  <si>
    <t>человек</t>
  </si>
  <si>
    <t>Биохимический скрининг: содержание в сыворотке крови глюкозы натощак, общего холестерина)</t>
  </si>
  <si>
    <t>Клинический анализ мочи (удельный вес, белок, сахар, микроскопия осадка)</t>
  </si>
  <si>
    <t>Электрокардиография</t>
  </si>
  <si>
    <t>Исследование крови на сифилис</t>
  </si>
  <si>
    <t>Исследования на гельминтозы</t>
  </si>
  <si>
    <t>Осмотр врача акушера-гинеколога</t>
  </si>
  <si>
    <t>Осмотр врача дерматовенеролога</t>
  </si>
  <si>
    <t>Осмотр врача оториноларинголога</t>
  </si>
  <si>
    <t>Осмотр врача нарколога</t>
  </si>
  <si>
    <t>Осмотр врача стоматолога</t>
  </si>
  <si>
    <t>Осмотр врача невролога</t>
  </si>
  <si>
    <t xml:space="preserve">В целях определения однородности совокупности значений выявленных цен, используемых в расчете НМЦК необходимо определить коэффициент вариации. </t>
  </si>
  <si>
    <t xml:space="preserve">Коэффициент вариации цены рассчитывается по следующей формуле:              </t>
  </si>
  <si>
    <t xml:space="preserve">  где:   </t>
  </si>
  <si>
    <t xml:space="preserve"> - коэффициент вариации;</t>
  </si>
  <si>
    <t xml:space="preserve"> - среднее квадратичное отклонение;</t>
  </si>
  <si>
    <t xml:space="preserve"> - цена товара, указанная в источнике с номером I;</t>
  </si>
  <si>
    <t xml:space="preserve"> - средняя арифметическая величина цены товара;</t>
  </si>
  <si>
    <t xml:space="preserve"> - количество значений, используемых в расчете.</t>
  </si>
  <si>
    <t>* в соответствии с п.18 приказа Министерства здравоохранения РФ от 15 мая 2020 г. № 450н. НМЦК может быть снижена заказчиком по сравнению с НМЦК, определенной в соответствии с настоящим порядком, исходя из имеющегося у заказчика объема финансового обеспечения для осуществления соотвествующей закупки, с пропорциональным снижением начальных цен единиц закупаемых изделий.</t>
  </si>
  <si>
    <t>Коэффициент вариации составляет менее 33 %, совокупность цен признается однородной.</t>
  </si>
  <si>
    <t>Обоснование начальной (максимальной) цены контракта</t>
  </si>
  <si>
    <t>Среднее квадратичное отклонение
  ( σ )</t>
  </si>
  <si>
    <t xml:space="preserve">Начальная (максимальная) цена контракта была определена методом сопоставимых рыночных цен (анализ рынка) в соответствии 
с методическими рекомендациями, утвержденными приказом Минэкономразвития России № 567 от 02.10.2013 г. 
«Об утверждении методических рекомендаций по применению методов определения начальной (максимальной) цены контракта, 
цены контракта, заключаемого с единственным поставщиком (подрядчиком, исполнителем»              
Для определения начальной (максимальной) цены Контракта были использованы следующие ценовые предложения: </t>
  </si>
  <si>
    <t>Общий анализ крови (гемоглобин, цветной показатель, эритроциты, тромбоциты, лейкоциты, лейкоцитарная формула, СОЭ)</t>
  </si>
  <si>
    <t>Исследование влагалищного мазка на бактериологическое (на флору) и цитологическое(на атипичные клетки)</t>
  </si>
  <si>
    <t>Заключение профпатолога</t>
  </si>
  <si>
    <t>Осмотр врача психиатра</t>
  </si>
  <si>
    <t>Осмотр врача терапевта</t>
  </si>
  <si>
    <t>УЗИ органов малого таза</t>
  </si>
  <si>
    <t>Маммография обеих молочных желез в двух проекциях c 40 лет</t>
  </si>
  <si>
    <t>Измерение внутриглазного давления  для лиц старше 40 лет</t>
  </si>
  <si>
    <t>Ценовое предложение 1 от 07.07.2026 б/н, руб.</t>
  </si>
  <si>
    <t>Ценовое предложение 2 от 07.07.2025 б/н, руб</t>
  </si>
  <si>
    <t>Ценовое предложение 3 от 07.07.2025 б/н, руб</t>
  </si>
  <si>
    <t>Сумма (в соответствии с min КП), руб.</t>
  </si>
  <si>
    <t>Составил: ведущий специалист по закупкам Лебедев Д.С.</t>
  </si>
  <si>
    <t>На основании приведенных данных по наименьшему предложению (№ 3) устанавливается следующая начальная (максимальная) цена контракта: 398 110.00 руб. (триста девяносто восемь тысяч сто десять рублей).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</si>
</sst>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419]General"/>
    <numFmt numFmtId="165" formatCode="_-* #,##0.00_р_._-;\-* #,##0.00_р_._-;_-* &quot;-&quot;??_р_._-;_-@_-"/>
    <numFmt numFmtId="166" formatCode="#,##0.00;[Red]#,##0.00"/>
  </numFmts>
  <fonts count="34" x14ac:knownFonts="1">
    <font>
      <sz val="10"/>
      <color theme="1"/>
      <name val="Arial"/>
    </font>
    <font>
      <sz val="11"/>
      <color indexed="64"/>
      <name val="Calibri"/>
      <family val="2"/>
      <charset val="204"/>
    </font>
    <font>
      <sz val="10"/>
      <name val="Arial Cyr"/>
    </font>
    <font>
      <sz val="10"/>
      <name val="Arial"/>
      <family val="2"/>
      <charset val="204"/>
    </font>
    <font>
      <sz val="10"/>
      <name val="Helv"/>
    </font>
    <font>
      <sz val="11"/>
      <color indexed="65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u/>
      <sz val="11"/>
      <color theme="10"/>
      <name val="Calibri"/>
      <family val="2"/>
      <charset val="204"/>
      <scheme val="minor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64"/>
      <name val="Calibri"/>
      <family val="2"/>
      <charset val="204"/>
    </font>
    <font>
      <b/>
      <sz val="11"/>
      <color indexed="65"/>
      <name val="Calibri"/>
      <family val="2"/>
      <charset val="204"/>
    </font>
    <font>
      <b/>
      <sz val="18"/>
      <color indexed="56"/>
      <name val="Cambria"/>
      <family val="1"/>
      <charset val="204"/>
    </font>
    <font>
      <sz val="11"/>
      <color indexed="6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2"/>
      <name val="Calibri"/>
      <family val="2"/>
      <charset val="204"/>
    </font>
    <font>
      <sz val="11"/>
      <color indexed="17"/>
      <name val="Calibri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indexed="64"/>
      <name val="Times New Roman"/>
      <family val="1"/>
      <charset val="204"/>
    </font>
    <font>
      <sz val="12"/>
      <color theme="0" tint="-0.14999847407452621"/>
      <name val="Times New Roman"/>
      <family val="1"/>
      <charset val="204"/>
    </font>
    <font>
      <sz val="12"/>
      <color indexed="64"/>
      <name val="Times New Roman"/>
      <family val="1"/>
      <charset val="204"/>
    </font>
    <font>
      <sz val="12"/>
      <color theme="0"/>
      <name val="Times New Roman"/>
      <family val="1"/>
      <charset val="204"/>
    </font>
    <font>
      <b/>
      <sz val="11"/>
      <color rgb="FFC00000"/>
      <name val="Arial"/>
      <family val="2"/>
      <charset val="204"/>
    </font>
    <font>
      <b/>
      <sz val="11"/>
      <color rgb="FFC00000"/>
      <name val="Times New Roman"/>
      <family val="1"/>
      <charset val="204"/>
    </font>
    <font>
      <b/>
      <sz val="11"/>
      <name val="Arial"/>
      <family val="2"/>
      <charset val="204"/>
    </font>
    <font>
      <b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15">
    <fill>
      <patternFill patternType="none"/>
    </fill>
    <fill>
      <patternFill patternType="gray125"/>
    </fill>
    <fill>
      <patternFill patternType="solid">
        <fgColor indexed="62"/>
        <bgColor indexed="62"/>
      </patternFill>
    </fill>
    <fill>
      <patternFill patternType="solid">
        <fgColor indexed="2"/>
        <bgColor indexed="2"/>
      </patternFill>
    </fill>
    <fill>
      <patternFill patternType="solid">
        <fgColor indexed="57"/>
        <bgColor indexed="57"/>
      </patternFill>
    </fill>
    <fill>
      <patternFill patternType="solid">
        <fgColor indexed="20"/>
        <bgColor indexed="20"/>
      </patternFill>
    </fill>
    <fill>
      <patternFill patternType="solid">
        <fgColor indexed="49"/>
        <bgColor indexed="49"/>
      </patternFill>
    </fill>
    <fill>
      <patternFill patternType="solid">
        <fgColor indexed="53"/>
        <bgColor indexed="53"/>
      </patternFill>
    </fill>
    <fill>
      <patternFill patternType="solid">
        <fgColor indexed="47"/>
        <bgColor indexed="47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43"/>
        <bgColor indexed="43"/>
      </patternFill>
    </fill>
    <fill>
      <patternFill patternType="solid">
        <fgColor indexed="45"/>
        <bgColor indexed="45"/>
      </patternFill>
    </fill>
    <fill>
      <patternFill patternType="solid">
        <fgColor indexed="26"/>
        <bgColor indexed="26"/>
      </patternFill>
    </fill>
    <fill>
      <patternFill patternType="solid">
        <fgColor indexed="42"/>
        <bgColor indexed="42"/>
      </patternFill>
    </fill>
  </fills>
  <borders count="3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8">
    <xf numFmtId="0" fontId="0" fillId="0" borderId="0"/>
    <xf numFmtId="0" fontId="1" fillId="0" borderId="0"/>
    <xf numFmtId="164" fontId="1" fillId="0" borderId="0" applyBorder="0" applyProtection="0"/>
    <xf numFmtId="0" fontId="2" fillId="0" borderId="0"/>
    <xf numFmtId="0" fontId="3" fillId="0" borderId="0"/>
    <xf numFmtId="0" fontId="3" fillId="0" borderId="0"/>
    <xf numFmtId="0" fontId="4" fillId="0" borderId="0"/>
    <xf numFmtId="0" fontId="5" fillId="2" borderId="0" applyNumberFormat="0" applyBorder="0" applyProtection="0"/>
    <xf numFmtId="0" fontId="5" fillId="3" borderId="0" applyNumberFormat="0" applyBorder="0" applyProtection="0"/>
    <xf numFmtId="0" fontId="5" fillId="4" borderId="0" applyNumberFormat="0" applyBorder="0" applyProtection="0"/>
    <xf numFmtId="0" fontId="5" fillId="5" borderId="0" applyNumberFormat="0" applyBorder="0" applyProtection="0"/>
    <xf numFmtId="0" fontId="5" fillId="6" borderId="0" applyNumberFormat="0" applyBorder="0" applyProtection="0"/>
    <xf numFmtId="0" fontId="5" fillId="7" borderId="0" applyNumberFormat="0" applyBorder="0" applyProtection="0"/>
    <xf numFmtId="0" fontId="6" fillId="8" borderId="1" applyNumberFormat="0" applyProtection="0"/>
    <xf numFmtId="0" fontId="7" fillId="9" borderId="2" applyNumberFormat="0" applyProtection="0"/>
    <xf numFmtId="0" fontId="8" fillId="9" borderId="1" applyNumberFormat="0" applyProtection="0"/>
    <xf numFmtId="0" fontId="9" fillId="0" borderId="0" applyNumberFormat="0" applyFill="0" applyBorder="0" applyProtection="0"/>
    <xf numFmtId="0" fontId="10" fillId="0" borderId="3" applyNumberFormat="0" applyFill="0" applyProtection="0"/>
    <xf numFmtId="0" fontId="11" fillId="0" borderId="4" applyNumberFormat="0" applyFill="0" applyProtection="0"/>
    <xf numFmtId="0" fontId="12" fillId="0" borderId="5" applyNumberFormat="0" applyFill="0" applyProtection="0"/>
    <xf numFmtId="0" fontId="12" fillId="0" borderId="0" applyNumberFormat="0" applyFill="0" applyBorder="0" applyProtection="0"/>
    <xf numFmtId="0" fontId="13" fillId="0" borderId="6" applyNumberFormat="0" applyFill="0" applyProtection="0"/>
    <xf numFmtId="0" fontId="14" fillId="10" borderId="7" applyNumberFormat="0" applyProtection="0"/>
    <xf numFmtId="0" fontId="15" fillId="0" borderId="0" applyNumberFormat="0" applyFill="0" applyBorder="0" applyProtection="0"/>
    <xf numFmtId="0" fontId="16" fillId="11" borderId="0" applyNumberFormat="0" applyBorder="0" applyProtection="0"/>
    <xf numFmtId="0" fontId="17" fillId="0" borderId="0"/>
    <xf numFmtId="0" fontId="2" fillId="0" borderId="0"/>
    <xf numFmtId="0" fontId="3" fillId="0" borderId="0" applyFill="0"/>
    <xf numFmtId="0" fontId="17" fillId="0" borderId="0"/>
    <xf numFmtId="0" fontId="3" fillId="0" borderId="0"/>
    <xf numFmtId="0" fontId="1" fillId="0" borderId="0"/>
    <xf numFmtId="0" fontId="17" fillId="0" borderId="0"/>
    <xf numFmtId="0" fontId="3" fillId="0" borderId="0"/>
    <xf numFmtId="0" fontId="3" fillId="0" borderId="0"/>
    <xf numFmtId="0" fontId="17" fillId="0" borderId="0"/>
    <xf numFmtId="0" fontId="2" fillId="0" borderId="0"/>
    <xf numFmtId="0" fontId="17" fillId="0" borderId="0"/>
    <xf numFmtId="0" fontId="17" fillId="0" borderId="0"/>
    <xf numFmtId="0" fontId="2" fillId="0" borderId="0"/>
    <xf numFmtId="0" fontId="18" fillId="12" borderId="0" applyNumberFormat="0" applyBorder="0" applyProtection="0"/>
    <xf numFmtId="0" fontId="19" fillId="0" borderId="0" applyNumberFormat="0" applyFill="0" applyBorder="0" applyProtection="0"/>
    <xf numFmtId="0" fontId="1" fillId="13" borderId="8" applyNumberFormat="0" applyFont="0" applyProtection="0"/>
    <xf numFmtId="0" fontId="20" fillId="0" borderId="9" applyNumberFormat="0" applyFill="0" applyProtection="0"/>
    <xf numFmtId="0" fontId="4" fillId="0" borderId="0"/>
    <xf numFmtId="0" fontId="21" fillId="0" borderId="0" applyNumberFormat="0" applyFill="0" applyBorder="0" applyProtection="0"/>
    <xf numFmtId="165" fontId="17" fillId="0" borderId="0" applyFont="0" applyFill="0" applyBorder="0" applyProtection="0"/>
    <xf numFmtId="165" fontId="2" fillId="0" borderId="0" applyFont="0" applyFill="0" applyBorder="0" applyProtection="0"/>
    <xf numFmtId="0" fontId="22" fillId="14" borderId="0" applyNumberFormat="0" applyBorder="0" applyProtection="0"/>
  </cellStyleXfs>
  <cellXfs count="74">
    <xf numFmtId="0" fontId="0" fillId="0" borderId="0" xfId="0"/>
    <xf numFmtId="0" fontId="23" fillId="0" borderId="0" xfId="0" applyFont="1"/>
    <xf numFmtId="0" fontId="23" fillId="0" borderId="0" xfId="0" applyFont="1" applyAlignment="1">
      <alignment vertical="top"/>
    </xf>
    <xf numFmtId="0" fontId="26" fillId="0" borderId="0" xfId="0" applyFont="1"/>
    <xf numFmtId="0" fontId="0" fillId="0" borderId="0" xfId="0" applyFill="1"/>
    <xf numFmtId="166" fontId="31" fillId="0" borderId="13" xfId="0" applyNumberFormat="1" applyFont="1" applyFill="1" applyBorder="1" applyAlignment="1">
      <alignment horizontal="center" vertical="center"/>
    </xf>
    <xf numFmtId="166" fontId="32" fillId="0" borderId="13" xfId="0" applyNumberFormat="1" applyFont="1" applyFill="1" applyBorder="1" applyAlignment="1">
      <alignment horizontal="center" vertical="center"/>
    </xf>
    <xf numFmtId="0" fontId="26" fillId="0" borderId="0" xfId="0" applyFont="1" applyFill="1"/>
    <xf numFmtId="0" fontId="0" fillId="0" borderId="0" xfId="0" applyFill="1" applyAlignment="1">
      <alignment vertical="center"/>
    </xf>
    <xf numFmtId="166" fontId="0" fillId="0" borderId="13" xfId="0" applyNumberFormat="1" applyFill="1" applyBorder="1" applyAlignment="1">
      <alignment vertical="center"/>
    </xf>
    <xf numFmtId="166" fontId="23" fillId="0" borderId="13" xfId="0" applyNumberFormat="1" applyFont="1" applyFill="1" applyBorder="1" applyAlignment="1">
      <alignment vertical="center"/>
    </xf>
    <xf numFmtId="166" fontId="29" fillId="0" borderId="13" xfId="0" applyNumberFormat="1" applyFont="1" applyFill="1" applyBorder="1" applyAlignment="1">
      <alignment vertical="center"/>
    </xf>
    <xf numFmtId="166" fontId="30" fillId="0" borderId="13" xfId="0" applyNumberFormat="1" applyFont="1" applyFill="1" applyBorder="1" applyAlignment="1">
      <alignment vertical="center"/>
    </xf>
    <xf numFmtId="0" fontId="23" fillId="0" borderId="0" xfId="0" applyFont="1" applyFill="1"/>
    <xf numFmtId="0" fontId="24" fillId="0" borderId="0" xfId="0" applyFont="1" applyFill="1"/>
    <xf numFmtId="0" fontId="25" fillId="0" borderId="0" xfId="0" applyFont="1" applyFill="1" applyAlignment="1">
      <alignment vertical="center"/>
    </xf>
    <xf numFmtId="0" fontId="23" fillId="0" borderId="0" xfId="0" applyFont="1" applyFill="1" applyAlignment="1">
      <alignment horizontal="center" vertical="top" wrapText="1"/>
    </xf>
    <xf numFmtId="0" fontId="23" fillId="0" borderId="0" xfId="0" applyFont="1" applyFill="1" applyAlignment="1">
      <alignment horizontal="center" vertical="top"/>
    </xf>
    <xf numFmtId="0" fontId="23" fillId="0" borderId="17" xfId="0" applyFont="1" applyFill="1" applyBorder="1" applyAlignment="1">
      <alignment horizontal="center" vertical="center" wrapText="1"/>
    </xf>
    <xf numFmtId="0" fontId="23" fillId="0" borderId="18" xfId="0" applyFont="1" applyFill="1" applyBorder="1" applyAlignment="1">
      <alignment horizontal="center" vertical="center" wrapText="1"/>
    </xf>
    <xf numFmtId="4" fontId="23" fillId="0" borderId="11" xfId="0" applyNumberFormat="1" applyFont="1" applyFill="1" applyBorder="1" applyAlignment="1">
      <alignment horizontal="center" vertical="center" wrapText="1"/>
    </xf>
    <xf numFmtId="2" fontId="23" fillId="0" borderId="11" xfId="0" applyNumberFormat="1" applyFont="1" applyFill="1" applyBorder="1" applyAlignment="1">
      <alignment horizontal="center" vertical="center" wrapText="1"/>
    </xf>
    <xf numFmtId="0" fontId="23" fillId="0" borderId="11" xfId="0" applyFont="1" applyFill="1" applyBorder="1" applyAlignment="1">
      <alignment horizontal="center" vertical="center" wrapText="1"/>
    </xf>
    <xf numFmtId="0" fontId="33" fillId="0" borderId="11" xfId="0" applyFont="1" applyFill="1" applyBorder="1" applyAlignment="1">
      <alignment horizontal="center" vertical="center" wrapText="1"/>
    </xf>
    <xf numFmtId="4" fontId="33" fillId="0" borderId="12" xfId="0" applyNumberFormat="1" applyFont="1" applyFill="1" applyBorder="1" applyAlignment="1">
      <alignment vertical="center" wrapText="1"/>
    </xf>
    <xf numFmtId="4" fontId="23" fillId="0" borderId="13" xfId="0" applyNumberFormat="1" applyFont="1" applyFill="1" applyBorder="1" applyAlignment="1">
      <alignment horizontal="center" vertical="center" wrapText="1"/>
    </xf>
    <xf numFmtId="2" fontId="23" fillId="0" borderId="13" xfId="0" applyNumberFormat="1" applyFont="1" applyFill="1" applyBorder="1" applyAlignment="1">
      <alignment horizontal="center" vertical="center" wrapText="1"/>
    </xf>
    <xf numFmtId="0" fontId="23" fillId="0" borderId="13" xfId="0" applyFont="1" applyFill="1" applyBorder="1" applyAlignment="1">
      <alignment horizontal="center" vertical="center" wrapText="1"/>
    </xf>
    <xf numFmtId="0" fontId="33" fillId="0" borderId="13" xfId="0" applyFont="1" applyFill="1" applyBorder="1" applyAlignment="1">
      <alignment horizontal="center" vertical="center" wrapText="1"/>
    </xf>
    <xf numFmtId="4" fontId="33" fillId="0" borderId="21" xfId="0" applyNumberFormat="1" applyFont="1" applyFill="1" applyBorder="1" applyAlignment="1">
      <alignment vertical="center" wrapText="1"/>
    </xf>
    <xf numFmtId="4" fontId="23" fillId="0" borderId="13" xfId="0" applyNumberFormat="1" applyFont="1" applyFill="1" applyBorder="1" applyAlignment="1">
      <alignment horizontal="center" vertical="center"/>
    </xf>
    <xf numFmtId="0" fontId="23" fillId="0" borderId="13" xfId="0" applyFont="1" applyFill="1" applyBorder="1" applyAlignment="1">
      <alignment horizontal="center" vertical="center"/>
    </xf>
    <xf numFmtId="4" fontId="23" fillId="0" borderId="21" xfId="0" applyNumberFormat="1" applyFont="1" applyFill="1" applyBorder="1" applyAlignment="1">
      <alignment vertical="center" wrapText="1"/>
    </xf>
    <xf numFmtId="4" fontId="23" fillId="0" borderId="23" xfId="0" applyNumberFormat="1" applyFont="1" applyFill="1" applyBorder="1" applyAlignment="1">
      <alignment horizontal="center" vertical="center"/>
    </xf>
    <xf numFmtId="4" fontId="23" fillId="0" borderId="23" xfId="0" applyNumberFormat="1" applyFont="1" applyFill="1" applyBorder="1" applyAlignment="1">
      <alignment horizontal="center" vertical="center" wrapText="1"/>
    </xf>
    <xf numFmtId="2" fontId="23" fillId="0" borderId="23" xfId="0" applyNumberFormat="1" applyFont="1" applyFill="1" applyBorder="1" applyAlignment="1">
      <alignment horizontal="center" vertical="center" wrapText="1"/>
    </xf>
    <xf numFmtId="0" fontId="23" fillId="0" borderId="23" xfId="0" applyFont="1" applyFill="1" applyBorder="1" applyAlignment="1">
      <alignment horizontal="center" vertical="center"/>
    </xf>
    <xf numFmtId="0" fontId="23" fillId="0" borderId="23" xfId="0" applyFont="1" applyFill="1" applyBorder="1" applyAlignment="1">
      <alignment horizontal="center" vertical="center" wrapText="1"/>
    </xf>
    <xf numFmtId="4" fontId="23" fillId="0" borderId="24" xfId="0" applyNumberFormat="1" applyFont="1" applyFill="1" applyBorder="1" applyAlignment="1">
      <alignment vertical="center" wrapText="1"/>
    </xf>
    <xf numFmtId="0" fontId="23" fillId="0" borderId="26" xfId="0" applyFont="1" applyFill="1" applyBorder="1" applyAlignment="1">
      <alignment horizontal="center" vertical="center" wrapText="1"/>
    </xf>
    <xf numFmtId="0" fontId="23" fillId="0" borderId="27" xfId="0" applyFont="1" applyFill="1" applyBorder="1" applyAlignment="1">
      <alignment horizontal="center" vertical="center" wrapText="1"/>
    </xf>
    <xf numFmtId="0" fontId="23" fillId="0" borderId="27" xfId="0" applyFont="1" applyFill="1" applyBorder="1" applyAlignment="1">
      <alignment horizontal="center" vertical="center"/>
    </xf>
    <xf numFmtId="0" fontId="23" fillId="0" borderId="28" xfId="0" applyFont="1" applyFill="1" applyBorder="1" applyAlignment="1">
      <alignment horizontal="center" vertical="center"/>
    </xf>
    <xf numFmtId="0" fontId="23" fillId="0" borderId="19" xfId="0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center" vertical="center"/>
    </xf>
    <xf numFmtId="0" fontId="24" fillId="0" borderId="20" xfId="0" applyFont="1" applyFill="1" applyBorder="1" applyAlignment="1">
      <alignment horizontal="center" vertical="center"/>
    </xf>
    <xf numFmtId="0" fontId="24" fillId="0" borderId="14" xfId="0" applyFont="1" applyFill="1" applyBorder="1" applyAlignment="1">
      <alignment horizontal="center" vertical="center"/>
    </xf>
    <xf numFmtId="0" fontId="24" fillId="0" borderId="15" xfId="0" applyFont="1" applyFill="1" applyBorder="1" applyAlignment="1">
      <alignment horizontal="center" vertical="center"/>
    </xf>
    <xf numFmtId="4" fontId="24" fillId="0" borderId="16" xfId="0" applyNumberFormat="1" applyFont="1" applyFill="1" applyBorder="1" applyAlignment="1">
      <alignment horizontal="right" vertical="center"/>
    </xf>
    <xf numFmtId="0" fontId="27" fillId="0" borderId="0" xfId="0" applyFont="1" applyFill="1" applyAlignment="1">
      <alignment horizontal="left" vertical="center" wrapText="1"/>
    </xf>
    <xf numFmtId="0" fontId="27" fillId="0" borderId="0" xfId="0" applyFont="1" applyFill="1" applyAlignment="1">
      <alignment vertical="center"/>
    </xf>
    <xf numFmtId="0" fontId="28" fillId="0" borderId="0" xfId="0" applyFont="1" applyFill="1" applyAlignment="1">
      <alignment horizontal="justify" vertical="center"/>
    </xf>
    <xf numFmtId="0" fontId="27" fillId="0" borderId="0" xfId="0" applyFont="1" applyFill="1" applyAlignment="1">
      <alignment vertical="center" wrapText="1"/>
    </xf>
    <xf numFmtId="0" fontId="24" fillId="0" borderId="0" xfId="0" applyFont="1" applyFill="1" applyAlignment="1">
      <alignment horizontal="left" vertical="center" wrapText="1"/>
    </xf>
    <xf numFmtId="0" fontId="23" fillId="0" borderId="0" xfId="0" applyFont="1" applyFill="1" applyAlignment="1">
      <alignment vertical="center" wrapText="1"/>
    </xf>
    <xf numFmtId="0" fontId="23" fillId="0" borderId="0" xfId="0" applyFont="1" applyFill="1" applyAlignment="1">
      <alignment horizontal="left" vertical="center" wrapText="1"/>
    </xf>
    <xf numFmtId="14" fontId="23" fillId="0" borderId="0" xfId="0" applyNumberFormat="1" applyFont="1" applyFill="1" applyAlignment="1">
      <alignment horizontal="left" vertical="center" wrapText="1"/>
    </xf>
    <xf numFmtId="0" fontId="23" fillId="0" borderId="0" xfId="0" applyFont="1" applyFill="1" applyAlignment="1">
      <alignment wrapText="1"/>
    </xf>
    <xf numFmtId="0" fontId="0" fillId="0" borderId="0" xfId="0" applyFill="1" applyAlignment="1">
      <alignment wrapText="1"/>
    </xf>
    <xf numFmtId="0" fontId="23" fillId="0" borderId="29" xfId="0" applyFont="1" applyFill="1" applyBorder="1" applyAlignment="1">
      <alignment horizontal="center" vertical="center"/>
    </xf>
    <xf numFmtId="0" fontId="33" fillId="0" borderId="30" xfId="0" applyFont="1" applyFill="1" applyBorder="1" applyAlignment="1">
      <alignment vertical="center" wrapText="1"/>
    </xf>
    <xf numFmtId="0" fontId="33" fillId="0" borderId="31" xfId="0" applyFont="1" applyFill="1" applyBorder="1" applyAlignment="1">
      <alignment vertical="center" wrapText="1"/>
    </xf>
    <xf numFmtId="0" fontId="33" fillId="0" borderId="32" xfId="0" applyFont="1" applyFill="1" applyBorder="1" applyAlignment="1">
      <alignment vertical="center" wrapText="1"/>
    </xf>
    <xf numFmtId="0" fontId="23" fillId="0" borderId="33" xfId="0" applyFont="1" applyFill="1" applyBorder="1" applyAlignment="1">
      <alignment horizontal="center" vertical="center" wrapText="1"/>
    </xf>
    <xf numFmtId="4" fontId="23" fillId="0" borderId="34" xfId="0" applyNumberFormat="1" applyFont="1" applyFill="1" applyBorder="1" applyAlignment="1">
      <alignment horizontal="center" vertical="center" wrapText="1"/>
    </xf>
    <xf numFmtId="4" fontId="23" fillId="0" borderId="35" xfId="0" applyNumberFormat="1" applyFont="1" applyFill="1" applyBorder="1" applyAlignment="1">
      <alignment horizontal="center" vertical="center" wrapText="1"/>
    </xf>
    <xf numFmtId="4" fontId="23" fillId="0" borderId="35" xfId="0" applyNumberFormat="1" applyFont="1" applyFill="1" applyBorder="1" applyAlignment="1">
      <alignment horizontal="center" vertical="center"/>
    </xf>
    <xf numFmtId="4" fontId="23" fillId="0" borderId="36" xfId="0" applyNumberFormat="1" applyFont="1" applyFill="1" applyBorder="1" applyAlignment="1">
      <alignment horizontal="center" vertical="center"/>
    </xf>
    <xf numFmtId="4" fontId="33" fillId="0" borderId="10" xfId="0" applyNumberFormat="1" applyFont="1" applyFill="1" applyBorder="1" applyAlignment="1">
      <alignment vertical="center" wrapText="1"/>
    </xf>
    <xf numFmtId="4" fontId="23" fillId="0" borderId="12" xfId="0" applyNumberFormat="1" applyFont="1" applyFill="1" applyBorder="1" applyAlignment="1">
      <alignment horizontal="center" vertical="center" wrapText="1"/>
    </xf>
    <xf numFmtId="4" fontId="33" fillId="0" borderId="25" xfId="0" applyNumberFormat="1" applyFont="1" applyFill="1" applyBorder="1" applyAlignment="1">
      <alignment vertical="center" wrapText="1"/>
    </xf>
    <xf numFmtId="4" fontId="23" fillId="0" borderId="21" xfId="0" applyNumberFormat="1" applyFont="1" applyFill="1" applyBorder="1" applyAlignment="1">
      <alignment horizontal="center" vertical="center" wrapText="1"/>
    </xf>
    <xf numFmtId="4" fontId="33" fillId="0" borderId="22" xfId="0" applyNumberFormat="1" applyFont="1" applyFill="1" applyBorder="1" applyAlignment="1">
      <alignment vertical="center" wrapText="1"/>
    </xf>
    <xf numFmtId="4" fontId="23" fillId="0" borderId="24" xfId="0" applyNumberFormat="1" applyFont="1" applyFill="1" applyBorder="1" applyAlignment="1">
      <alignment horizontal="center" vertical="center" wrapText="1"/>
    </xf>
  </cellXfs>
  <cellStyles count="48">
    <cellStyle name="Excel Built-in Normal" xfId="1"/>
    <cellStyle name="Excel Built-in Normal 2" xfId="2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" xfId="3"/>
    <cellStyle name="Normal 2" xfId="4"/>
    <cellStyle name="Normal 3" xfId="5"/>
    <cellStyle name="Style 1" xfId="6"/>
    <cellStyle name="Акцент1 2" xfId="7"/>
    <cellStyle name="Акцент2 2" xfId="8"/>
    <cellStyle name="Акцент3 2" xfId="9"/>
    <cellStyle name="Акцент4 2" xfId="10"/>
    <cellStyle name="Акцент5 2" xfId="11"/>
    <cellStyle name="Акцент6 2" xfId="12"/>
    <cellStyle name="Ввод  2" xfId="13"/>
    <cellStyle name="Вывод 2" xfId="14"/>
    <cellStyle name="Вычисление 2" xfId="15"/>
    <cellStyle name="Гиперссылка 2" xfId="16"/>
    <cellStyle name="Заголовок 1 2" xfId="17"/>
    <cellStyle name="Заголовок 2 2" xfId="18"/>
    <cellStyle name="Заголовок 3 2" xfId="19"/>
    <cellStyle name="Заголовок 4 2" xfId="20"/>
    <cellStyle name="Итог 2" xfId="21"/>
    <cellStyle name="Контрольная ячейка 2" xfId="22"/>
    <cellStyle name="Название 2" xfId="23"/>
    <cellStyle name="Нейтральный 2" xfId="24"/>
    <cellStyle name="Обычный" xfId="0" builtinId="0"/>
    <cellStyle name="Обычный 2" xfId="25"/>
    <cellStyle name="Обычный 2 2" xfId="26"/>
    <cellStyle name="Обычный 2 3" xfId="27"/>
    <cellStyle name="Обычный 3" xfId="28"/>
    <cellStyle name="Обычный 3 2" xfId="29"/>
    <cellStyle name="Обычный 4" xfId="30"/>
    <cellStyle name="Обычный 4 2" xfId="31"/>
    <cellStyle name="Обычный 4 3" xfId="32"/>
    <cellStyle name="Обычный 5" xfId="33"/>
    <cellStyle name="Обычный 6" xfId="34"/>
    <cellStyle name="Обычный 6 2" xfId="35"/>
    <cellStyle name="Обычный 7" xfId="36"/>
    <cellStyle name="Обычный 8" xfId="37"/>
    <cellStyle name="Обычный 9" xfId="38"/>
    <cellStyle name="Плохой 2" xfId="39"/>
    <cellStyle name="Пояснение 2" xfId="40"/>
    <cellStyle name="Примечание 2" xfId="41"/>
    <cellStyle name="Связанная ячейка 2" xfId="42"/>
    <cellStyle name="Стиль 1" xfId="43"/>
    <cellStyle name="Текст предупреждения 2" xfId="44"/>
    <cellStyle name="Финансовый 2" xfId="45"/>
    <cellStyle name="Финансовый 3" xfId="46"/>
    <cellStyle name="Хороший 2" xfId="47"/>
  </cellStyles>
  <dxfs count="1">
    <dxf>
      <fill>
        <patternFill>
          <bgColor rgb="FFFFFF99"/>
        </patternFill>
      </fill>
    </dxf>
  </dxfs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g"/><Relationship Id="rId1" Type="http://schemas.openxmlformats.org/officeDocument/2006/relationships/image" Target="../media/image1.jpg"/><Relationship Id="rId6" Type="http://schemas.openxmlformats.org/officeDocument/2006/relationships/image" Target="../media/image6.jpg"/><Relationship Id="rId5" Type="http://schemas.openxmlformats.org/officeDocument/2006/relationships/image" Target="../media/image5.jpg"/><Relationship Id="rId4" Type="http://schemas.openxmlformats.org/officeDocument/2006/relationships/image" Target="../media/image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140960</xdr:colOff>
      <xdr:row>27</xdr:row>
      <xdr:rowOff>145212</xdr:rowOff>
    </xdr:from>
    <xdr:to>
      <xdr:col>1</xdr:col>
      <xdr:colOff>855335</xdr:colOff>
      <xdr:row>28</xdr:row>
      <xdr:rowOff>440662</xdr:rowOff>
    </xdr:to>
    <xdr:pic>
      <xdr:nvPicPr>
        <xdr:cNvPr id="505363609" name="Рисунок 1" descr="http://www.1gl.ru/system/content/feature/image/2633953/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140960" y="15089377"/>
          <a:ext cx="1019175" cy="492673"/>
        </a:xfrm>
        <a:prstGeom prst="rect">
          <a:avLst/>
        </a:prstGeom>
        <a:noFill/>
      </xdr:spPr>
    </xdr:pic>
    <xdr:clientData/>
  </xdr:twoCellAnchor>
  <xdr:twoCellAnchor>
    <xdr:from>
      <xdr:col>0</xdr:col>
      <xdr:colOff>19049</xdr:colOff>
      <xdr:row>31</xdr:row>
      <xdr:rowOff>9524</xdr:rowOff>
    </xdr:from>
    <xdr:to>
      <xdr:col>2</xdr:col>
      <xdr:colOff>0</xdr:colOff>
      <xdr:row>31</xdr:row>
      <xdr:rowOff>523874</xdr:rowOff>
    </xdr:to>
    <xdr:pic>
      <xdr:nvPicPr>
        <xdr:cNvPr id="1091818208" name="Рисунок 3" descr="http://www.1gl.ru/system/content/feature/image/2633954/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9049" y="13668374"/>
          <a:ext cx="1647824" cy="514349"/>
        </a:xfrm>
        <a:prstGeom prst="rect">
          <a:avLst/>
        </a:prstGeom>
        <a:noFill/>
      </xdr:spPr>
    </xdr:pic>
    <xdr:clientData/>
  </xdr:twoCellAnchor>
  <xdr:twoCellAnchor>
    <xdr:from>
      <xdr:col>0</xdr:col>
      <xdr:colOff>124810</xdr:colOff>
      <xdr:row>31</xdr:row>
      <xdr:rowOff>538655</xdr:rowOff>
    </xdr:from>
    <xdr:to>
      <xdr:col>1</xdr:col>
      <xdr:colOff>10182</xdr:colOff>
      <xdr:row>33</xdr:row>
      <xdr:rowOff>3942</xdr:rowOff>
    </xdr:to>
    <xdr:pic>
      <xdr:nvPicPr>
        <xdr:cNvPr id="1729093938" name="Рисунок 7" descr="http://www.1gl.ru/system/content/feature/image/2633955/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124810" y="14197505"/>
          <a:ext cx="180646" cy="265385"/>
        </a:xfrm>
        <a:prstGeom prst="rect">
          <a:avLst/>
        </a:prstGeom>
        <a:noFill/>
      </xdr:spPr>
    </xdr:pic>
    <xdr:clientData/>
  </xdr:twoCellAnchor>
  <xdr:twoCellAnchor>
    <xdr:from>
      <xdr:col>0</xdr:col>
      <xdr:colOff>111672</xdr:colOff>
      <xdr:row>33</xdr:row>
      <xdr:rowOff>32844</xdr:rowOff>
    </xdr:from>
    <xdr:to>
      <xdr:col>1</xdr:col>
      <xdr:colOff>0</xdr:colOff>
      <xdr:row>34</xdr:row>
      <xdr:rowOff>16750</xdr:rowOff>
    </xdr:to>
    <xdr:pic>
      <xdr:nvPicPr>
        <xdr:cNvPr id="731655780" name="Рисунок 8" descr="http://www.1gl.ru/system/content/feature/image/2633956/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tretch/>
      </xdr:blipFill>
      <xdr:spPr bwMode="auto">
        <a:xfrm>
          <a:off x="111672" y="14491794"/>
          <a:ext cx="183601" cy="174405"/>
        </a:xfrm>
        <a:prstGeom prst="rect">
          <a:avLst/>
        </a:prstGeom>
        <a:noFill/>
      </xdr:spPr>
    </xdr:pic>
    <xdr:clientData/>
  </xdr:twoCellAnchor>
  <xdr:twoCellAnchor>
    <xdr:from>
      <xdr:col>0</xdr:col>
      <xdr:colOff>118241</xdr:colOff>
      <xdr:row>34</xdr:row>
      <xdr:rowOff>32844</xdr:rowOff>
    </xdr:from>
    <xdr:to>
      <xdr:col>1</xdr:col>
      <xdr:colOff>3613</xdr:colOff>
      <xdr:row>35</xdr:row>
      <xdr:rowOff>16750</xdr:rowOff>
    </xdr:to>
    <xdr:pic>
      <xdr:nvPicPr>
        <xdr:cNvPr id="2097976701" name="Рисунок 9" descr="http://www.1gl.ru/system/content/feature/image/591798/"/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tretch/>
      </xdr:blipFill>
      <xdr:spPr bwMode="auto">
        <a:xfrm>
          <a:off x="118241" y="14682294"/>
          <a:ext cx="180646" cy="174405"/>
        </a:xfrm>
        <a:prstGeom prst="rect">
          <a:avLst/>
        </a:prstGeom>
        <a:noFill/>
      </xdr:spPr>
    </xdr:pic>
    <xdr:clientData/>
  </xdr:twoCellAnchor>
  <xdr:twoCellAnchor>
    <xdr:from>
      <xdr:col>0</xdr:col>
      <xdr:colOff>111671</xdr:colOff>
      <xdr:row>30</xdr:row>
      <xdr:rowOff>13137</xdr:rowOff>
    </xdr:from>
    <xdr:to>
      <xdr:col>1</xdr:col>
      <xdr:colOff>0</xdr:colOff>
      <xdr:row>30</xdr:row>
      <xdr:rowOff>194112</xdr:rowOff>
    </xdr:to>
    <xdr:pic>
      <xdr:nvPicPr>
        <xdr:cNvPr id="239798302" name="Рисунок 10" descr="http://www.1gl.ru/system/content/feature/image/591802/"/>
        <xdr:cNvPicPr>
          <a:picLocks noChangeAspect="1" noChangeArrowheads="1"/>
        </xdr:cNvPicPr>
      </xdr:nvPicPr>
      <xdr:blipFill>
        <a:blip xmlns:r="http://schemas.openxmlformats.org/officeDocument/2006/relationships" r:embed="rId6"/>
        <a:stretch/>
      </xdr:blipFill>
      <xdr:spPr bwMode="auto">
        <a:xfrm>
          <a:off x="111672" y="13481487"/>
          <a:ext cx="183602" cy="177361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5"/>
  <sheetViews>
    <sheetView tabSelected="1" topLeftCell="A20" zoomScaleNormal="100" workbookViewId="0">
      <selection activeCell="A4" sqref="A4"/>
    </sheetView>
  </sheetViews>
  <sheetFormatPr defaultRowHeight="12.75" x14ac:dyDescent="0.2"/>
  <cols>
    <col min="1" max="1" width="4.42578125" customWidth="1"/>
    <col min="2" max="2" width="23.140625" customWidth="1"/>
    <col min="3" max="5" width="11.140625" customWidth="1"/>
    <col min="6" max="6" width="11.5703125" customWidth="1"/>
    <col min="7" max="7" width="16.5703125" customWidth="1"/>
    <col min="8" max="8" width="15.7109375" customWidth="1"/>
    <col min="10" max="10" width="13.140625" customWidth="1"/>
    <col min="11" max="11" width="17" customWidth="1"/>
    <col min="13" max="15" width="13.85546875" bestFit="1" customWidth="1"/>
    <col min="16" max="16" width="13.140625" customWidth="1"/>
  </cols>
  <sheetData>
    <row r="1" spans="1:17" s="1" customFormat="1" ht="15.75" x14ac:dyDescent="0.25">
      <c r="A1" s="13"/>
      <c r="B1" s="13"/>
      <c r="C1" s="13"/>
      <c r="D1" s="14" t="s">
        <v>29</v>
      </c>
      <c r="E1" s="13"/>
      <c r="F1" s="13"/>
      <c r="G1" s="13"/>
      <c r="H1" s="13"/>
      <c r="I1" s="13"/>
      <c r="J1" s="13"/>
      <c r="K1" s="13"/>
    </row>
    <row r="2" spans="1:17" s="1" customFormat="1" ht="15.75" x14ac:dyDescent="0.25">
      <c r="A2" s="13"/>
      <c r="B2" s="13"/>
      <c r="C2" s="44" t="s">
        <v>0</v>
      </c>
      <c r="D2" s="44"/>
      <c r="E2" s="44"/>
      <c r="F2" s="44"/>
      <c r="G2" s="44"/>
      <c r="H2" s="44"/>
      <c r="I2" s="15"/>
      <c r="J2" s="13"/>
      <c r="K2" s="13"/>
    </row>
    <row r="3" spans="1:17" s="2" customFormat="1" ht="96.75" customHeight="1" x14ac:dyDescent="0.2">
      <c r="A3" s="16" t="s">
        <v>31</v>
      </c>
      <c r="B3" s="17"/>
      <c r="C3" s="17"/>
      <c r="D3" s="17"/>
      <c r="E3" s="17"/>
      <c r="F3" s="17"/>
      <c r="G3" s="17"/>
      <c r="H3" s="17"/>
      <c r="I3" s="17"/>
      <c r="J3" s="17"/>
      <c r="K3" s="17"/>
    </row>
    <row r="4" spans="1:17" s="1" customFormat="1" ht="16.5" thickBot="1" x14ac:dyDescent="0.3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</row>
    <row r="5" spans="1:17" s="1" customFormat="1" ht="79.5" thickBot="1" x14ac:dyDescent="0.3">
      <c r="A5" s="18" t="s">
        <v>1</v>
      </c>
      <c r="B5" s="59" t="s">
        <v>2</v>
      </c>
      <c r="C5" s="18" t="s">
        <v>40</v>
      </c>
      <c r="D5" s="19" t="s">
        <v>41</v>
      </c>
      <c r="E5" s="43" t="s">
        <v>42</v>
      </c>
      <c r="F5" s="63" t="s">
        <v>3</v>
      </c>
      <c r="G5" s="19" t="s">
        <v>30</v>
      </c>
      <c r="H5" s="19" t="s">
        <v>4</v>
      </c>
      <c r="I5" s="19" t="s">
        <v>5</v>
      </c>
      <c r="J5" s="19" t="s">
        <v>6</v>
      </c>
      <c r="K5" s="43" t="s">
        <v>43</v>
      </c>
      <c r="M5" s="4"/>
      <c r="N5" s="5"/>
      <c r="O5" s="5"/>
      <c r="P5" s="6"/>
      <c r="Q5" s="7"/>
    </row>
    <row r="6" spans="1:17" s="1" customFormat="1" ht="126" x14ac:dyDescent="0.25">
      <c r="A6" s="39">
        <v>1</v>
      </c>
      <c r="B6" s="60" t="s">
        <v>32</v>
      </c>
      <c r="C6" s="68">
        <v>70</v>
      </c>
      <c r="D6" s="20">
        <v>75</v>
      </c>
      <c r="E6" s="69">
        <v>60</v>
      </c>
      <c r="F6" s="64">
        <f>ROUND(SUM(C6:E6)/COUNT(C6:E6),2)</f>
        <v>68.33</v>
      </c>
      <c r="G6" s="20">
        <f t="shared" ref="G6:G24" si="0">_xlfn.STDEV.S(C6:E6)</f>
        <v>7.6376261582597333</v>
      </c>
      <c r="H6" s="21">
        <f t="shared" ref="H6:H24" si="1">(G6/F6)*100</f>
        <v>11.177559136923362</v>
      </c>
      <c r="I6" s="22" t="s">
        <v>7</v>
      </c>
      <c r="J6" s="23">
        <v>390</v>
      </c>
      <c r="K6" s="24">
        <f>E6*J6</f>
        <v>23400</v>
      </c>
      <c r="M6" s="8"/>
      <c r="N6" s="9"/>
      <c r="O6" s="9"/>
      <c r="P6" s="10"/>
      <c r="Q6" s="7"/>
    </row>
    <row r="7" spans="1:17" s="1" customFormat="1" ht="78.75" x14ac:dyDescent="0.25">
      <c r="A7" s="40">
        <v>2</v>
      </c>
      <c r="B7" s="61" t="s">
        <v>8</v>
      </c>
      <c r="C7" s="70">
        <v>120</v>
      </c>
      <c r="D7" s="25">
        <v>120</v>
      </c>
      <c r="E7" s="71">
        <v>120</v>
      </c>
      <c r="F7" s="65">
        <f t="shared" ref="F7:F24" si="2">ROUND(SUM(C7:E7)/COUNT(C7:E7),2)</f>
        <v>120</v>
      </c>
      <c r="G7" s="25">
        <f t="shared" si="0"/>
        <v>0</v>
      </c>
      <c r="H7" s="26">
        <f t="shared" si="1"/>
        <v>0</v>
      </c>
      <c r="I7" s="27" t="s">
        <v>7</v>
      </c>
      <c r="J7" s="28">
        <v>390</v>
      </c>
      <c r="K7" s="29">
        <f t="shared" ref="K7:K24" si="3">E7*J7</f>
        <v>46800</v>
      </c>
      <c r="M7" s="8"/>
      <c r="N7" s="9"/>
      <c r="O7" s="9"/>
      <c r="P7" s="10"/>
      <c r="Q7" s="7"/>
    </row>
    <row r="8" spans="1:17" s="1" customFormat="1" ht="63" x14ac:dyDescent="0.25">
      <c r="A8" s="40">
        <v>3</v>
      </c>
      <c r="B8" s="61" t="s">
        <v>9</v>
      </c>
      <c r="C8" s="70">
        <v>70</v>
      </c>
      <c r="D8" s="25">
        <v>75</v>
      </c>
      <c r="E8" s="71">
        <v>60</v>
      </c>
      <c r="F8" s="65">
        <f t="shared" si="2"/>
        <v>68.33</v>
      </c>
      <c r="G8" s="25">
        <f t="shared" si="0"/>
        <v>7.6376261582597333</v>
      </c>
      <c r="H8" s="26">
        <f t="shared" si="1"/>
        <v>11.177559136923362</v>
      </c>
      <c r="I8" s="27" t="s">
        <v>7</v>
      </c>
      <c r="J8" s="28">
        <v>390</v>
      </c>
      <c r="K8" s="29">
        <f t="shared" si="3"/>
        <v>23400</v>
      </c>
      <c r="M8" s="8"/>
      <c r="N8" s="9"/>
      <c r="O8" s="9"/>
      <c r="P8" s="10"/>
      <c r="Q8" s="7"/>
    </row>
    <row r="9" spans="1:17" s="1" customFormat="1" ht="15.75" x14ac:dyDescent="0.25">
      <c r="A9" s="40">
        <v>4</v>
      </c>
      <c r="B9" s="61" t="s">
        <v>10</v>
      </c>
      <c r="C9" s="70">
        <v>50</v>
      </c>
      <c r="D9" s="25">
        <v>50</v>
      </c>
      <c r="E9" s="71">
        <v>50</v>
      </c>
      <c r="F9" s="65">
        <f t="shared" si="2"/>
        <v>50</v>
      </c>
      <c r="G9" s="25">
        <f t="shared" si="0"/>
        <v>0</v>
      </c>
      <c r="H9" s="26">
        <f t="shared" si="1"/>
        <v>0</v>
      </c>
      <c r="I9" s="27" t="s">
        <v>7</v>
      </c>
      <c r="J9" s="28">
        <v>390</v>
      </c>
      <c r="K9" s="29">
        <f t="shared" si="3"/>
        <v>19500</v>
      </c>
      <c r="M9" s="8"/>
      <c r="N9" s="9"/>
      <c r="O9" s="9"/>
      <c r="P9" s="10"/>
      <c r="Q9" s="7"/>
    </row>
    <row r="10" spans="1:17" s="1" customFormat="1" ht="31.5" x14ac:dyDescent="0.25">
      <c r="A10" s="40">
        <v>5</v>
      </c>
      <c r="B10" s="61" t="s">
        <v>12</v>
      </c>
      <c r="C10" s="70">
        <v>70</v>
      </c>
      <c r="D10" s="25">
        <v>75</v>
      </c>
      <c r="E10" s="71">
        <v>60</v>
      </c>
      <c r="F10" s="65">
        <f t="shared" si="2"/>
        <v>68.33</v>
      </c>
      <c r="G10" s="25">
        <f t="shared" si="0"/>
        <v>7.6376261582597333</v>
      </c>
      <c r="H10" s="26">
        <f t="shared" si="1"/>
        <v>11.177559136923362</v>
      </c>
      <c r="I10" s="27" t="s">
        <v>7</v>
      </c>
      <c r="J10" s="28">
        <v>390</v>
      </c>
      <c r="K10" s="29">
        <f t="shared" si="3"/>
        <v>23400</v>
      </c>
      <c r="M10" s="8"/>
      <c r="N10" s="9"/>
      <c r="O10" s="9"/>
      <c r="P10" s="10"/>
      <c r="Q10" s="7"/>
    </row>
    <row r="11" spans="1:17" s="1" customFormat="1" ht="31.5" x14ac:dyDescent="0.25">
      <c r="A11" s="40">
        <v>6</v>
      </c>
      <c r="B11" s="61" t="s">
        <v>11</v>
      </c>
      <c r="C11" s="70">
        <v>70</v>
      </c>
      <c r="D11" s="25">
        <v>75</v>
      </c>
      <c r="E11" s="71">
        <v>60</v>
      </c>
      <c r="F11" s="65">
        <f t="shared" si="2"/>
        <v>68.33</v>
      </c>
      <c r="G11" s="25">
        <f t="shared" si="0"/>
        <v>7.6376261582597333</v>
      </c>
      <c r="H11" s="26">
        <f t="shared" si="1"/>
        <v>11.177559136923362</v>
      </c>
      <c r="I11" s="27" t="s">
        <v>7</v>
      </c>
      <c r="J11" s="28">
        <v>390</v>
      </c>
      <c r="K11" s="29">
        <f t="shared" si="3"/>
        <v>23400</v>
      </c>
      <c r="M11" s="8"/>
      <c r="N11" s="9"/>
      <c r="O11" s="9"/>
      <c r="P11" s="10"/>
      <c r="Q11" s="7"/>
    </row>
    <row r="12" spans="1:17" s="1" customFormat="1" ht="110.25" x14ac:dyDescent="0.25">
      <c r="A12" s="40">
        <v>7</v>
      </c>
      <c r="B12" s="61" t="s">
        <v>33</v>
      </c>
      <c r="C12" s="70">
        <v>70</v>
      </c>
      <c r="D12" s="25">
        <v>75</v>
      </c>
      <c r="E12" s="71">
        <v>60</v>
      </c>
      <c r="F12" s="65">
        <f t="shared" si="2"/>
        <v>68.33</v>
      </c>
      <c r="G12" s="25">
        <f t="shared" si="0"/>
        <v>7.6376261582597333</v>
      </c>
      <c r="H12" s="26">
        <f t="shared" si="1"/>
        <v>11.177559136923362</v>
      </c>
      <c r="I12" s="27" t="s">
        <v>7</v>
      </c>
      <c r="J12" s="28">
        <v>299</v>
      </c>
      <c r="K12" s="29">
        <f t="shared" si="3"/>
        <v>17940</v>
      </c>
      <c r="M12" s="8"/>
      <c r="N12" s="9"/>
      <c r="O12" s="9"/>
      <c r="P12" s="10"/>
      <c r="Q12" s="7"/>
    </row>
    <row r="13" spans="1:17" s="1" customFormat="1" ht="31.5" x14ac:dyDescent="0.25">
      <c r="A13" s="40">
        <v>8</v>
      </c>
      <c r="B13" s="61" t="s">
        <v>37</v>
      </c>
      <c r="C13" s="70">
        <v>70</v>
      </c>
      <c r="D13" s="25">
        <v>75</v>
      </c>
      <c r="E13" s="71">
        <v>60</v>
      </c>
      <c r="F13" s="65">
        <f t="shared" si="2"/>
        <v>68.33</v>
      </c>
      <c r="G13" s="25">
        <f t="shared" si="0"/>
        <v>7.6376261582597333</v>
      </c>
      <c r="H13" s="26">
        <f t="shared" si="1"/>
        <v>11.177559136923362</v>
      </c>
      <c r="I13" s="27" t="s">
        <v>7</v>
      </c>
      <c r="J13" s="28">
        <v>299</v>
      </c>
      <c r="K13" s="29">
        <f t="shared" si="3"/>
        <v>17940</v>
      </c>
      <c r="M13" s="8"/>
      <c r="N13" s="9"/>
      <c r="O13" s="9"/>
      <c r="P13" s="10"/>
      <c r="Q13" s="7"/>
    </row>
    <row r="14" spans="1:17" s="1" customFormat="1" ht="63" x14ac:dyDescent="0.25">
      <c r="A14" s="40">
        <v>9</v>
      </c>
      <c r="B14" s="61" t="s">
        <v>38</v>
      </c>
      <c r="C14" s="70">
        <v>70</v>
      </c>
      <c r="D14" s="25">
        <v>75</v>
      </c>
      <c r="E14" s="71">
        <v>60</v>
      </c>
      <c r="F14" s="65">
        <f t="shared" si="2"/>
        <v>68.33</v>
      </c>
      <c r="G14" s="25">
        <f t="shared" si="0"/>
        <v>7.6376261582597333</v>
      </c>
      <c r="H14" s="26">
        <f t="shared" si="1"/>
        <v>11.177559136923362</v>
      </c>
      <c r="I14" s="27" t="s">
        <v>7</v>
      </c>
      <c r="J14" s="28">
        <v>232</v>
      </c>
      <c r="K14" s="29">
        <f t="shared" si="3"/>
        <v>13920</v>
      </c>
      <c r="M14" s="8"/>
      <c r="N14" s="9"/>
      <c r="O14" s="9"/>
      <c r="P14" s="10"/>
      <c r="Q14" s="7"/>
    </row>
    <row r="15" spans="1:17" s="1" customFormat="1" ht="63" x14ac:dyDescent="0.25">
      <c r="A15" s="40">
        <v>10</v>
      </c>
      <c r="B15" s="61" t="s">
        <v>39</v>
      </c>
      <c r="C15" s="70">
        <v>70</v>
      </c>
      <c r="D15" s="25">
        <v>75</v>
      </c>
      <c r="E15" s="71">
        <v>60</v>
      </c>
      <c r="F15" s="65">
        <f t="shared" si="2"/>
        <v>68.33</v>
      </c>
      <c r="G15" s="25">
        <f t="shared" si="0"/>
        <v>7.6376261582597333</v>
      </c>
      <c r="H15" s="26">
        <f t="shared" si="1"/>
        <v>11.177559136923362</v>
      </c>
      <c r="I15" s="27" t="s">
        <v>7</v>
      </c>
      <c r="J15" s="28">
        <v>291</v>
      </c>
      <c r="K15" s="29">
        <f t="shared" si="3"/>
        <v>17460</v>
      </c>
      <c r="M15" s="8"/>
      <c r="N15" s="9"/>
      <c r="O15" s="9"/>
      <c r="P15" s="10"/>
      <c r="Q15" s="7"/>
    </row>
    <row r="16" spans="1:17" s="1" customFormat="1" ht="31.5" x14ac:dyDescent="0.25">
      <c r="A16" s="41">
        <v>11</v>
      </c>
      <c r="B16" s="61" t="s">
        <v>34</v>
      </c>
      <c r="C16" s="70">
        <v>60</v>
      </c>
      <c r="D16" s="25">
        <v>65</v>
      </c>
      <c r="E16" s="71">
        <v>50</v>
      </c>
      <c r="F16" s="66">
        <f t="shared" si="2"/>
        <v>58.33</v>
      </c>
      <c r="G16" s="30">
        <f t="shared" si="0"/>
        <v>7.6376261582597138</v>
      </c>
      <c r="H16" s="26">
        <f t="shared" si="1"/>
        <v>13.093821632538512</v>
      </c>
      <c r="I16" s="31" t="s">
        <v>7</v>
      </c>
      <c r="J16" s="27">
        <v>390</v>
      </c>
      <c r="K16" s="32">
        <f t="shared" si="3"/>
        <v>19500</v>
      </c>
      <c r="M16" s="8"/>
      <c r="N16" s="9"/>
      <c r="O16" s="9"/>
      <c r="P16" s="10"/>
      <c r="Q16" s="7"/>
    </row>
    <row r="17" spans="1:17" s="1" customFormat="1" ht="31.5" x14ac:dyDescent="0.25">
      <c r="A17" s="41">
        <v>12</v>
      </c>
      <c r="B17" s="61" t="s">
        <v>13</v>
      </c>
      <c r="C17" s="70">
        <v>60</v>
      </c>
      <c r="D17" s="25">
        <v>65</v>
      </c>
      <c r="E17" s="71">
        <v>50</v>
      </c>
      <c r="F17" s="66">
        <f t="shared" si="2"/>
        <v>58.33</v>
      </c>
      <c r="G17" s="30">
        <f t="shared" si="0"/>
        <v>7.6376261582597138</v>
      </c>
      <c r="H17" s="26">
        <f t="shared" si="1"/>
        <v>13.093821632538512</v>
      </c>
      <c r="I17" s="31" t="s">
        <v>7</v>
      </c>
      <c r="J17" s="27">
        <v>299</v>
      </c>
      <c r="K17" s="32">
        <f t="shared" si="3"/>
        <v>14950</v>
      </c>
      <c r="M17" s="8"/>
      <c r="N17" s="9"/>
      <c r="O17" s="9"/>
      <c r="P17" s="10"/>
      <c r="Q17" s="7"/>
    </row>
    <row r="18" spans="1:17" s="1" customFormat="1" ht="31.5" x14ac:dyDescent="0.25">
      <c r="A18" s="41">
        <v>13</v>
      </c>
      <c r="B18" s="61" t="s">
        <v>14</v>
      </c>
      <c r="C18" s="70">
        <v>60</v>
      </c>
      <c r="D18" s="25">
        <v>65</v>
      </c>
      <c r="E18" s="71">
        <v>50</v>
      </c>
      <c r="F18" s="66">
        <f t="shared" si="2"/>
        <v>58.33</v>
      </c>
      <c r="G18" s="30">
        <f t="shared" si="0"/>
        <v>7.6376261582597138</v>
      </c>
      <c r="H18" s="26">
        <f t="shared" si="1"/>
        <v>13.093821632538512</v>
      </c>
      <c r="I18" s="31" t="s">
        <v>7</v>
      </c>
      <c r="J18" s="27">
        <v>390</v>
      </c>
      <c r="K18" s="32">
        <f t="shared" si="3"/>
        <v>19500</v>
      </c>
      <c r="M18" s="8"/>
      <c r="N18" s="9"/>
      <c r="O18" s="9"/>
      <c r="P18" s="10"/>
      <c r="Q18" s="7"/>
    </row>
    <row r="19" spans="1:17" s="1" customFormat="1" ht="31.5" x14ac:dyDescent="0.25">
      <c r="A19" s="41">
        <v>14</v>
      </c>
      <c r="B19" s="61" t="s">
        <v>15</v>
      </c>
      <c r="C19" s="70">
        <v>60</v>
      </c>
      <c r="D19" s="25">
        <v>65</v>
      </c>
      <c r="E19" s="71">
        <v>50</v>
      </c>
      <c r="F19" s="66">
        <f t="shared" si="2"/>
        <v>58.33</v>
      </c>
      <c r="G19" s="30">
        <f t="shared" si="0"/>
        <v>7.6376261582597138</v>
      </c>
      <c r="H19" s="26">
        <f t="shared" si="1"/>
        <v>13.093821632538512</v>
      </c>
      <c r="I19" s="31" t="s">
        <v>7</v>
      </c>
      <c r="J19" s="27">
        <v>390</v>
      </c>
      <c r="K19" s="32">
        <f t="shared" si="3"/>
        <v>19500</v>
      </c>
      <c r="M19" s="8"/>
      <c r="N19" s="9"/>
      <c r="O19" s="9"/>
      <c r="P19" s="10"/>
      <c r="Q19" s="7"/>
    </row>
    <row r="20" spans="1:17" s="1" customFormat="1" ht="31.5" x14ac:dyDescent="0.25">
      <c r="A20" s="41">
        <v>15</v>
      </c>
      <c r="B20" s="61" t="s">
        <v>35</v>
      </c>
      <c r="C20" s="70">
        <v>60</v>
      </c>
      <c r="D20" s="25">
        <v>65</v>
      </c>
      <c r="E20" s="71">
        <v>50</v>
      </c>
      <c r="F20" s="66">
        <f t="shared" si="2"/>
        <v>58.33</v>
      </c>
      <c r="G20" s="30">
        <f t="shared" si="0"/>
        <v>7.6376261582597138</v>
      </c>
      <c r="H20" s="26">
        <f t="shared" si="1"/>
        <v>13.093821632538512</v>
      </c>
      <c r="I20" s="31" t="s">
        <v>7</v>
      </c>
      <c r="J20" s="27">
        <v>390</v>
      </c>
      <c r="K20" s="32">
        <f t="shared" si="3"/>
        <v>19500</v>
      </c>
      <c r="M20" s="8"/>
      <c r="N20" s="9"/>
      <c r="O20" s="9"/>
      <c r="P20" s="10"/>
      <c r="Q20" s="7"/>
    </row>
    <row r="21" spans="1:17" s="1" customFormat="1" ht="31.5" x14ac:dyDescent="0.25">
      <c r="A21" s="41">
        <v>16</v>
      </c>
      <c r="B21" s="61" t="s">
        <v>16</v>
      </c>
      <c r="C21" s="70">
        <v>60</v>
      </c>
      <c r="D21" s="25">
        <v>65</v>
      </c>
      <c r="E21" s="71">
        <v>50</v>
      </c>
      <c r="F21" s="66">
        <f t="shared" si="2"/>
        <v>58.33</v>
      </c>
      <c r="G21" s="30">
        <f t="shared" si="0"/>
        <v>7.6376261582597138</v>
      </c>
      <c r="H21" s="26">
        <f t="shared" si="1"/>
        <v>13.093821632538512</v>
      </c>
      <c r="I21" s="31" t="s">
        <v>7</v>
      </c>
      <c r="J21" s="27">
        <v>390</v>
      </c>
      <c r="K21" s="32">
        <f t="shared" si="3"/>
        <v>19500</v>
      </c>
      <c r="M21" s="8"/>
      <c r="N21" s="9"/>
      <c r="O21" s="9"/>
      <c r="P21" s="10"/>
      <c r="Q21" s="7"/>
    </row>
    <row r="22" spans="1:17" s="1" customFormat="1" ht="31.5" x14ac:dyDescent="0.25">
      <c r="A22" s="41">
        <v>17</v>
      </c>
      <c r="B22" s="61" t="s">
        <v>17</v>
      </c>
      <c r="C22" s="70">
        <v>60</v>
      </c>
      <c r="D22" s="25">
        <v>65</v>
      </c>
      <c r="E22" s="71">
        <v>50</v>
      </c>
      <c r="F22" s="66">
        <f t="shared" si="2"/>
        <v>58.33</v>
      </c>
      <c r="G22" s="30">
        <f t="shared" si="0"/>
        <v>7.6376261582597138</v>
      </c>
      <c r="H22" s="26">
        <f t="shared" si="1"/>
        <v>13.093821632538512</v>
      </c>
      <c r="I22" s="31" t="s">
        <v>7</v>
      </c>
      <c r="J22" s="27">
        <v>390</v>
      </c>
      <c r="K22" s="32">
        <f t="shared" si="3"/>
        <v>19500</v>
      </c>
      <c r="M22" s="8"/>
      <c r="N22" s="9"/>
      <c r="O22" s="9"/>
      <c r="P22" s="10"/>
      <c r="Q22" s="7"/>
    </row>
    <row r="23" spans="1:17" s="1" customFormat="1" ht="31.5" x14ac:dyDescent="0.25">
      <c r="A23" s="41">
        <v>18</v>
      </c>
      <c r="B23" s="61" t="s">
        <v>36</v>
      </c>
      <c r="C23" s="70">
        <v>60</v>
      </c>
      <c r="D23" s="25">
        <v>65</v>
      </c>
      <c r="E23" s="71">
        <v>50</v>
      </c>
      <c r="F23" s="66">
        <f t="shared" si="2"/>
        <v>58.33</v>
      </c>
      <c r="G23" s="30">
        <f t="shared" si="0"/>
        <v>7.6376261582597138</v>
      </c>
      <c r="H23" s="26">
        <f t="shared" si="1"/>
        <v>13.093821632538512</v>
      </c>
      <c r="I23" s="31" t="s">
        <v>7</v>
      </c>
      <c r="J23" s="27">
        <v>390</v>
      </c>
      <c r="K23" s="32">
        <f t="shared" si="3"/>
        <v>19500</v>
      </c>
      <c r="M23" s="8"/>
      <c r="N23" s="9"/>
      <c r="O23" s="9"/>
      <c r="P23" s="10"/>
      <c r="Q23" s="7"/>
    </row>
    <row r="24" spans="1:17" s="1" customFormat="1" ht="32.25" thickBot="1" x14ac:dyDescent="0.3">
      <c r="A24" s="42">
        <v>19</v>
      </c>
      <c r="B24" s="62" t="s">
        <v>18</v>
      </c>
      <c r="C24" s="72">
        <v>60</v>
      </c>
      <c r="D24" s="34">
        <v>65</v>
      </c>
      <c r="E24" s="73">
        <v>50</v>
      </c>
      <c r="F24" s="67">
        <f t="shared" si="2"/>
        <v>58.33</v>
      </c>
      <c r="G24" s="33">
        <f t="shared" si="0"/>
        <v>7.6376261582597138</v>
      </c>
      <c r="H24" s="35">
        <f t="shared" si="1"/>
        <v>13.093821632538512</v>
      </c>
      <c r="I24" s="36" t="s">
        <v>7</v>
      </c>
      <c r="J24" s="37">
        <v>390</v>
      </c>
      <c r="K24" s="38">
        <f t="shared" si="3"/>
        <v>19500</v>
      </c>
      <c r="M24" s="8"/>
      <c r="N24" s="9"/>
      <c r="O24" s="9"/>
      <c r="P24" s="10"/>
      <c r="Q24" s="7"/>
    </row>
    <row r="25" spans="1:17" s="1" customFormat="1" ht="16.5" thickBot="1" x14ac:dyDescent="0.3">
      <c r="A25" s="45"/>
      <c r="B25" s="46"/>
      <c r="C25" s="46"/>
      <c r="D25" s="46"/>
      <c r="E25" s="46"/>
      <c r="F25" s="46"/>
      <c r="G25" s="46"/>
      <c r="H25" s="46"/>
      <c r="I25" s="46"/>
      <c r="J25" s="47"/>
      <c r="K25" s="48">
        <f>SUM(K6:K24)</f>
        <v>398110</v>
      </c>
      <c r="M25" s="4"/>
      <c r="N25" s="11"/>
      <c r="O25" s="11"/>
      <c r="P25" s="12"/>
      <c r="Q25" s="7"/>
    </row>
    <row r="26" spans="1:17" s="1" customFormat="1" ht="15.75" x14ac:dyDescent="0.25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M26" s="4"/>
      <c r="N26" s="4"/>
      <c r="O26" s="4"/>
      <c r="P26" s="7"/>
      <c r="Q26" s="7"/>
    </row>
    <row r="27" spans="1:17" s="1" customFormat="1" ht="34.5" customHeight="1" x14ac:dyDescent="0.25">
      <c r="A27" s="49" t="s">
        <v>19</v>
      </c>
      <c r="B27" s="49"/>
      <c r="C27" s="49"/>
      <c r="D27" s="49"/>
      <c r="E27" s="49"/>
      <c r="F27" s="49"/>
      <c r="G27" s="49"/>
      <c r="H27" s="49"/>
      <c r="I27" s="49"/>
      <c r="J27" s="49"/>
      <c r="K27" s="49"/>
      <c r="N27" s="3"/>
      <c r="O27" s="3"/>
      <c r="P27" s="3"/>
      <c r="Q27" s="3"/>
    </row>
    <row r="28" spans="1:17" s="1" customFormat="1" ht="15.75" x14ac:dyDescent="0.25">
      <c r="A28" s="50" t="s">
        <v>20</v>
      </c>
      <c r="B28" s="13"/>
      <c r="C28" s="13"/>
      <c r="D28" s="13"/>
      <c r="E28" s="13"/>
      <c r="F28" s="13"/>
      <c r="G28" s="13"/>
      <c r="H28" s="13"/>
      <c r="I28" s="13"/>
      <c r="J28" s="13"/>
      <c r="K28" s="13"/>
      <c r="N28" s="3"/>
      <c r="O28" s="3"/>
      <c r="P28" s="3"/>
      <c r="Q28" s="3"/>
    </row>
    <row r="29" spans="1:17" s="1" customFormat="1" ht="43.5" customHeight="1" x14ac:dyDescent="0.25">
      <c r="A29" s="50"/>
      <c r="B29" s="13"/>
      <c r="C29" s="13"/>
      <c r="D29" s="13"/>
      <c r="E29" s="13"/>
      <c r="F29" s="13"/>
      <c r="G29" s="13"/>
      <c r="H29" s="13"/>
      <c r="I29" s="13"/>
      <c r="J29" s="13"/>
      <c r="K29" s="13"/>
    </row>
    <row r="30" spans="1:17" s="1" customFormat="1" ht="15.75" x14ac:dyDescent="0.25">
      <c r="A30" s="50" t="s">
        <v>21</v>
      </c>
      <c r="B30" s="13"/>
      <c r="C30" s="13"/>
      <c r="D30" s="13"/>
      <c r="E30" s="13"/>
      <c r="F30" s="13"/>
      <c r="G30" s="13"/>
      <c r="H30" s="13"/>
      <c r="I30" s="13"/>
      <c r="J30" s="13"/>
      <c r="K30" s="13"/>
    </row>
    <row r="31" spans="1:17" s="1" customFormat="1" ht="15.75" x14ac:dyDescent="0.25">
      <c r="A31" s="50"/>
      <c r="B31" s="50" t="s">
        <v>22</v>
      </c>
      <c r="C31" s="13"/>
      <c r="D31" s="13"/>
      <c r="E31" s="13"/>
      <c r="F31" s="13"/>
      <c r="G31" s="13"/>
      <c r="H31" s="13"/>
      <c r="I31" s="13"/>
      <c r="J31" s="13"/>
      <c r="K31" s="13"/>
    </row>
    <row r="32" spans="1:17" s="1" customFormat="1" ht="48" customHeight="1" x14ac:dyDescent="0.25">
      <c r="A32" s="50"/>
      <c r="B32" s="13"/>
      <c r="C32" s="50" t="s">
        <v>23</v>
      </c>
      <c r="D32" s="13"/>
      <c r="E32" s="13"/>
      <c r="F32" s="13"/>
      <c r="G32" s="13"/>
      <c r="H32" s="13"/>
      <c r="I32" s="13"/>
      <c r="J32" s="13"/>
      <c r="K32" s="13"/>
    </row>
    <row r="33" spans="1:11" s="1" customFormat="1" ht="15.75" x14ac:dyDescent="0.25">
      <c r="A33" s="50"/>
      <c r="B33" s="50" t="s">
        <v>24</v>
      </c>
      <c r="C33" s="50"/>
      <c r="D33" s="13"/>
      <c r="E33" s="13"/>
      <c r="F33" s="13"/>
      <c r="G33" s="13"/>
      <c r="H33" s="13"/>
      <c r="I33" s="13"/>
      <c r="J33" s="13"/>
      <c r="K33" s="13"/>
    </row>
    <row r="34" spans="1:11" s="1" customFormat="1" ht="15.75" x14ac:dyDescent="0.25">
      <c r="A34" s="50"/>
      <c r="B34" s="50" t="s">
        <v>25</v>
      </c>
      <c r="C34" s="50"/>
      <c r="D34" s="13"/>
      <c r="E34" s="13"/>
      <c r="F34" s="13"/>
      <c r="G34" s="13"/>
      <c r="H34" s="13"/>
      <c r="I34" s="13"/>
      <c r="J34" s="13"/>
      <c r="K34" s="13"/>
    </row>
    <row r="35" spans="1:11" s="1" customFormat="1" ht="15.75" x14ac:dyDescent="0.25">
      <c r="A35" s="50"/>
      <c r="B35" s="50" t="s">
        <v>26</v>
      </c>
      <c r="C35" s="50"/>
      <c r="D35" s="13"/>
      <c r="E35" s="13"/>
      <c r="F35" s="13"/>
      <c r="G35" s="13"/>
      <c r="H35" s="13"/>
      <c r="I35" s="13"/>
      <c r="J35" s="13"/>
      <c r="K35" s="13"/>
    </row>
    <row r="36" spans="1:11" s="1" customFormat="1" ht="12" customHeight="1" x14ac:dyDescent="0.25">
      <c r="A36" s="50"/>
      <c r="B36" s="51" t="s">
        <v>27</v>
      </c>
      <c r="C36" s="51"/>
      <c r="D36" s="51"/>
      <c r="E36" s="51"/>
      <c r="F36" s="51"/>
      <c r="G36" s="51"/>
      <c r="H36" s="51"/>
      <c r="I36" s="51"/>
      <c r="J36" s="51"/>
      <c r="K36" s="51"/>
    </row>
    <row r="37" spans="1:11" s="1" customFormat="1" ht="19.5" customHeight="1" x14ac:dyDescent="0.25">
      <c r="A37" s="52"/>
      <c r="B37" s="49" t="s">
        <v>28</v>
      </c>
      <c r="C37" s="49"/>
      <c r="D37" s="49"/>
      <c r="E37" s="49"/>
      <c r="F37" s="49"/>
      <c r="G37" s="49"/>
      <c r="H37" s="49"/>
      <c r="I37" s="49"/>
      <c r="J37" s="49"/>
      <c r="K37" s="49"/>
    </row>
    <row r="38" spans="1:11" s="1" customFormat="1" ht="44.25" customHeight="1" x14ac:dyDescent="0.25">
      <c r="A38" s="13"/>
      <c r="B38" s="53" t="s">
        <v>45</v>
      </c>
      <c r="C38" s="53"/>
      <c r="D38" s="53"/>
      <c r="E38" s="53"/>
      <c r="F38" s="53"/>
      <c r="G38" s="53"/>
      <c r="H38" s="53"/>
      <c r="I38" s="53"/>
      <c r="J38" s="53"/>
      <c r="K38" s="53"/>
    </row>
    <row r="39" spans="1:11" s="1" customFormat="1" ht="15.75" customHeight="1" x14ac:dyDescent="0.25">
      <c r="A39" s="54"/>
      <c r="B39" s="55" t="s">
        <v>44</v>
      </c>
      <c r="C39" s="55"/>
      <c r="D39" s="55"/>
      <c r="E39" s="55"/>
      <c r="F39" s="55"/>
      <c r="G39" s="55"/>
      <c r="H39" s="55"/>
      <c r="I39" s="55"/>
      <c r="J39" s="55"/>
      <c r="K39" s="54"/>
    </row>
    <row r="40" spans="1:11" s="1" customFormat="1" ht="15.75" x14ac:dyDescent="0.25">
      <c r="A40" s="13"/>
      <c r="B40" s="56">
        <v>46211</v>
      </c>
      <c r="C40" s="57"/>
      <c r="D40" s="57"/>
      <c r="E40" s="57"/>
      <c r="F40" s="57"/>
      <c r="G40" s="57"/>
      <c r="H40" s="57"/>
      <c r="I40" s="57"/>
      <c r="J40" s="57"/>
      <c r="K40" s="57"/>
    </row>
    <row r="41" spans="1:11" s="1" customFormat="1" ht="15.75" x14ac:dyDescent="0.25">
      <c r="A41" s="57"/>
      <c r="B41" s="57"/>
      <c r="C41" s="57"/>
      <c r="D41" s="57"/>
      <c r="E41" s="57"/>
      <c r="F41" s="57"/>
      <c r="G41" s="57"/>
      <c r="H41" s="57"/>
      <c r="I41" s="57"/>
      <c r="J41" s="57"/>
      <c r="K41" s="57"/>
    </row>
    <row r="42" spans="1:11" x14ac:dyDescent="0.2">
      <c r="A42" s="58"/>
      <c r="B42" s="58"/>
      <c r="C42" s="58"/>
      <c r="D42" s="58"/>
      <c r="E42" s="58"/>
      <c r="F42" s="58"/>
      <c r="G42" s="58"/>
      <c r="H42" s="58"/>
      <c r="I42" s="58"/>
      <c r="J42" s="58"/>
      <c r="K42" s="58"/>
    </row>
    <row r="43" spans="1:11" x14ac:dyDescent="0.2">
      <c r="A43" s="58"/>
      <c r="B43" s="58"/>
      <c r="C43" s="58"/>
      <c r="D43" s="58"/>
      <c r="E43" s="58"/>
      <c r="F43" s="58"/>
      <c r="G43" s="58"/>
      <c r="H43" s="58"/>
      <c r="I43" s="58"/>
      <c r="J43" s="58"/>
      <c r="K43" s="58"/>
    </row>
    <row r="44" spans="1:11" x14ac:dyDescent="0.2">
      <c r="A44" s="58"/>
      <c r="B44" s="58"/>
      <c r="C44" s="58"/>
      <c r="D44" s="58"/>
      <c r="E44" s="58"/>
      <c r="F44" s="58"/>
      <c r="G44" s="58"/>
      <c r="H44" s="58"/>
      <c r="I44" s="58"/>
      <c r="J44" s="58"/>
      <c r="K44" s="58"/>
    </row>
    <row r="45" spans="1:11" x14ac:dyDescent="0.2">
      <c r="A45" s="58"/>
      <c r="B45" s="58"/>
      <c r="C45" s="58"/>
      <c r="D45" s="58"/>
      <c r="E45" s="58"/>
      <c r="F45" s="58"/>
      <c r="G45" s="58"/>
      <c r="H45" s="58"/>
      <c r="I45" s="58"/>
      <c r="J45" s="58"/>
      <c r="K45" s="58"/>
    </row>
  </sheetData>
  <mergeCells count="8">
    <mergeCell ref="C2:H2"/>
    <mergeCell ref="B38:K38"/>
    <mergeCell ref="B39:J39"/>
    <mergeCell ref="A3:K3"/>
    <mergeCell ref="A25:J25"/>
    <mergeCell ref="A27:K27"/>
    <mergeCell ref="B36:K36"/>
    <mergeCell ref="B37:K37"/>
  </mergeCells>
  <conditionalFormatting sqref="H6:H24">
    <cfRule type="cellIs" dxfId="0" priority="1" operator="greaterThanOrEqual">
      <formula>33</formula>
    </cfRule>
  </conditionalFormatting>
  <pageMargins left="0.7" right="0.7" top="0.75" bottom="0.75" header="0.3" footer="0.3"/>
  <pageSetup paperSize="9" scale="62" firstPageNumber="4294967295" orientation="portrait" r:id="rId1"/>
  <colBreaks count="1" manualBreakCount="1">
    <brk id="11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НМЦК</vt:lpstr>
      <vt:lpstr>НМЦК!Print_Area</vt:lpstr>
      <vt:lpstr>НМЦК!Область_печати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Отдел_закупок</cp:lastModifiedBy>
  <cp:revision>1</cp:revision>
  <dcterms:created xsi:type="dcterms:W3CDTF">1996-10-08T23:32:33Z</dcterms:created>
  <dcterms:modified xsi:type="dcterms:W3CDTF">2026-07-08T07:54:35Z</dcterms:modified>
</cp:coreProperties>
</file>