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быт 1\Desktop\ОМТО 2026\НМЦК\"/>
    </mc:Choice>
  </mc:AlternateContent>
  <bookViews>
    <workbookView xWindow="0" yWindow="0" windowWidth="28800" windowHeight="1203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2" i="9" l="1"/>
  <c r="S12" i="9" s="1"/>
  <c r="T12" i="9" s="1"/>
  <c r="S13" i="9"/>
  <c r="N14" i="9" l="1"/>
  <c r="S14" i="9" s="1"/>
  <c r="N22" i="9" l="1"/>
  <c r="O22" i="9"/>
  <c r="P22" i="9" s="1"/>
  <c r="N19" i="9"/>
  <c r="S19" i="9" s="1"/>
  <c r="T19" i="9" s="1"/>
  <c r="O19" i="9"/>
  <c r="P19" i="9" s="1"/>
  <c r="N20" i="9"/>
  <c r="O20" i="9"/>
  <c r="O12" i="9"/>
  <c r="N13" i="9"/>
  <c r="O13" i="9"/>
  <c r="T14" i="9"/>
  <c r="O14" i="9"/>
  <c r="P14" i="9" s="1"/>
  <c r="N15" i="9"/>
  <c r="S15" i="9" s="1"/>
  <c r="T15" i="9" s="1"/>
  <c r="O15" i="9"/>
  <c r="T20" i="9" l="1"/>
  <c r="S20" i="9"/>
  <c r="S22" i="9"/>
  <c r="T22" i="9" s="1"/>
  <c r="P12" i="9"/>
  <c r="T13" i="9"/>
  <c r="P15" i="9"/>
  <c r="P20" i="9"/>
  <c r="P13" i="9"/>
  <c r="N11" i="9"/>
  <c r="S11" i="9" s="1"/>
  <c r="T11" i="9" s="1"/>
  <c r="N16" i="9"/>
  <c r="S16" i="9" s="1"/>
  <c r="T16" i="9" s="1"/>
  <c r="O16" i="9"/>
  <c r="N17" i="9"/>
  <c r="O17" i="9"/>
  <c r="T17" i="9" l="1"/>
  <c r="S17" i="9"/>
  <c r="P17" i="9"/>
  <c r="P16" i="9"/>
  <c r="O11" i="9"/>
  <c r="P11" i="9" l="1"/>
  <c r="U18" i="9" l="1"/>
  <c r="V18" i="9"/>
  <c r="W18" i="9"/>
  <c r="N18" i="9"/>
  <c r="O18" i="9"/>
  <c r="S18" i="9" l="1"/>
  <c r="T18" i="9" s="1"/>
  <c r="P18" i="9"/>
  <c r="O21" i="9"/>
  <c r="W21" i="9" l="1"/>
  <c r="V21" i="9"/>
  <c r="U21" i="9"/>
  <c r="N21" i="9"/>
  <c r="W11" i="9"/>
  <c r="V11" i="9"/>
  <c r="U11" i="9"/>
  <c r="S21" i="9" l="1"/>
  <c r="T21" i="9" s="1"/>
  <c r="T24" i="9" s="1"/>
  <c r="P21" i="9"/>
  <c r="W22" i="9"/>
  <c r="V22" i="9"/>
  <c r="U22" i="9"/>
</calcChain>
</file>

<file path=xl/sharedStrings.xml><?xml version="1.0" encoding="utf-8"?>
<sst xmlns="http://schemas.openxmlformats.org/spreadsheetml/2006/main" count="60" uniqueCount="56">
  <si>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</si>
  <si>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</si>
  <si>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</si>
  <si>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</si>
  <si>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</si>
  <si>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</si>
  <si>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</si>
  <si>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</si>
  <si>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</si>
  <si>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</si>
  <si>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</si>
  <si>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</si>
  <si>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</si>
  <si>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</si>
  <si>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</si>
  <si>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</si>
  <si>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</si>
  <si>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</si>
  <si>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</si>
  <si>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</si>
  <si>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</si>
  <si>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</si>
  <si>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</si>
  <si>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</si>
  <si>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</si>
  <si>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</si>
  <si>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</si>
  <si>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</si>
  <si>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</si>
  <si>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</si>
  <si>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</si>
  <si>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</si>
  <si>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</si>
  <si>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</si>
  <si>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</si>
  <si>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</si>
  <si>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</si>
  <si>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</si>
  <si>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</si>
  <si>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</si>
  <si>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</si>
  <si>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</si>
  <si>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</si>
  <si>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</si>
  <si>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кг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</si>
  <si>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(максимальной) цены контракта, утвержденный приказом от 02.10.2013 №567 Минэкономразвития РФ</t>
  </si>
  <si>
    <t>* В соответствии с пп. «и» п. 5 Постановления Правительства Российской Федерации от 23.12.2024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–Постановление) запрет на закупку товара, включенного в перечень согласно Приложению № 1 к Постановлению, не установлен, так как начальная (максимальная) цена контракта не превышает 1 млн. рублей и при этом ни одна из использованных при определении такой цены цена единицы товара не превышает 300 тыс. рублей.</t>
  </si>
  <si>
    <t xml:space="preserve">Поставка бумажной продукции для производства специальных транспортных средств «Оперативно - служебный автомобиль типа АЗ» </t>
  </si>
  <si>
    <t>Пленка для ламинирования А4, не менее 250 мкм</t>
  </si>
  <si>
    <t>Пленка для ламинирования А4, не менее 60 мкм</t>
  </si>
  <si>
    <r>
      <t>Бумага самоклеющаяся А4 плотн. не  менее 85 г/м</t>
    </r>
    <r>
      <rPr>
        <vertAlign val="superscript"/>
        <sz val="11"/>
        <color rgb="FF000000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>, глянцевая, LOMOND или эквивалент</t>
    </r>
  </si>
  <si>
    <t>Бумага самоклеющаяся ширина 1220 мм, Оракал или эквивалент</t>
  </si>
  <si>
    <t>лист</t>
  </si>
  <si>
    <t>пог.м.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</si>
  <si>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91 777  (девяносто одна тысяча семьсот семьдесят семь) рублей 51 копейка</t>
    </r>
    <r>
      <rPr>
        <sz val="13"/>
        <rFont val="Times New Roman"/>
        <family val="1"/>
        <charset val="204"/>
      </rPr>
      <t xml:space="preserve"> 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</si>
  <si>
    <r>
      <t>*Бумага оберточная ГОСТ 8273-75, не менее 80 г/м</t>
    </r>
    <r>
      <rPr>
        <vertAlign val="superscript"/>
        <sz val="11"/>
        <color rgb="FF000000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</si>
</sst>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9" formatCode="#,##0.0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top" wrapText="1"/>
    </xf>
    <xf numFmtId="43" fontId="0" fillId="0" borderId="0" xfId="0" applyNumberFormat="1"/>
    <xf numFmtId="43" fontId="6" fillId="0" borderId="2" xfId="1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2" fillId="0" borderId="2" xfId="0" applyFont="1" applyBorder="1"/>
    <xf numFmtId="0" fontId="22" fillId="0" borderId="2" xfId="0" applyFont="1" applyBorder="1" applyAlignment="1">
      <alignment wrapText="1"/>
    </xf>
    <xf numFmtId="4" fontId="6" fillId="0" borderId="7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9" fontId="6" fillId="0" borderId="7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25</xdr:row>
      <xdr:rowOff>142875</xdr:rowOff>
    </xdr:from>
    <xdr:to>
      <xdr:col>3</xdr:col>
      <xdr:colOff>485775</xdr:colOff>
      <xdr:row>27</xdr:row>
      <xdr:rowOff>114300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0072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4</xdr:col>
      <xdr:colOff>28575</xdr:colOff>
      <xdr:row>31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104775</xdr:colOff>
      <xdr:row>32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3</xdr:col>
      <xdr:colOff>85725</xdr:colOff>
      <xdr:row>39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tabSelected="1" topLeftCell="A9" workbookViewId="0">
      <selection activeCell="T34" sqref="T34"/>
    </sheetView>
  </sheetViews>
  <sheetFormatPr defaultColWidth="9.140625" defaultRowHeight="12.75" outlineLevelCol="1" x14ac:dyDescent="0.25"/>
  <cols>
    <col min="1" max="1" width="6.28515625" style="1" customWidth="1"/>
    <col min="2" max="2" width="53.710937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2.425781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1.28515625" style="1" bestFit="1" customWidth="1" collapsed="1"/>
    <col min="25" max="25" width="11.42578125" style="1" customWidth="1"/>
    <col min="26" max="26" width="11.85546875" style="1" customWidth="1"/>
    <col min="27" max="27" width="11.28515625" style="1" bestFit="1" customWidth="1"/>
    <col min="28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44" t="s">
        <v>21</v>
      </c>
      <c r="Q1" s="44"/>
      <c r="R1" s="44"/>
      <c r="S1" s="44"/>
      <c r="T1" s="44"/>
    </row>
    <row r="2" spans="1:26" s="2" customFormat="1" ht="33.75" customHeight="1" x14ac:dyDescent="0.25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6" s="3" customFormat="1" ht="7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6" s="3" customFormat="1" ht="14.25" customHeight="1" x14ac:dyDescent="0.25">
      <c r="A4" s="47" t="s">
        <v>14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6" s="3" customFormat="1" ht="30.6" customHeight="1" x14ac:dyDescent="0.25">
      <c r="A5" s="48" t="s">
        <v>0</v>
      </c>
      <c r="B5" s="48"/>
      <c r="C5" s="48"/>
      <c r="D5" s="48"/>
      <c r="E5" s="49" t="s">
        <v>47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6" s="3" customFormat="1" ht="29.25" customHeight="1" x14ac:dyDescent="0.25">
      <c r="A6" s="48" t="s">
        <v>1</v>
      </c>
      <c r="B6" s="48"/>
      <c r="C6" s="48"/>
      <c r="D6" s="48"/>
      <c r="E6" s="48" t="s">
        <v>15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6" s="3" customFormat="1" ht="18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6" ht="18" customHeight="1" x14ac:dyDescent="0.25">
      <c r="A8" s="50" t="s">
        <v>16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6" ht="45.75" customHeight="1" x14ac:dyDescent="0.25">
      <c r="A9" s="40" t="s">
        <v>2</v>
      </c>
      <c r="B9" s="40" t="s">
        <v>42</v>
      </c>
      <c r="C9" s="51" t="s">
        <v>43</v>
      </c>
      <c r="D9" s="39" t="s">
        <v>12</v>
      </c>
      <c r="E9" s="40" t="s">
        <v>11</v>
      </c>
      <c r="F9" s="40"/>
      <c r="G9" s="40"/>
      <c r="H9" s="40"/>
      <c r="I9" s="40"/>
      <c r="J9" s="40"/>
      <c r="K9" s="19"/>
      <c r="L9" s="40" t="s">
        <v>3</v>
      </c>
      <c r="M9" s="40"/>
      <c r="N9" s="39" t="s">
        <v>4</v>
      </c>
      <c r="O9" s="39"/>
      <c r="P9" s="39"/>
      <c r="Q9" s="40" t="s">
        <v>5</v>
      </c>
      <c r="R9" s="40"/>
      <c r="S9" s="40"/>
      <c r="T9" s="40"/>
    </row>
    <row r="10" spans="1:26" ht="77.25" customHeight="1" x14ac:dyDescent="0.25">
      <c r="A10" s="40"/>
      <c r="B10" s="40"/>
      <c r="C10" s="55"/>
      <c r="D10" s="39"/>
      <c r="E10" s="19" t="s">
        <v>17</v>
      </c>
      <c r="F10" s="19"/>
      <c r="G10" s="21"/>
      <c r="H10" s="19" t="s">
        <v>18</v>
      </c>
      <c r="I10" s="19" t="s">
        <v>24</v>
      </c>
      <c r="J10" s="19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18" customHeight="1" x14ac:dyDescent="0.25">
      <c r="A11" s="27">
        <v>1</v>
      </c>
      <c r="B11" s="52" t="s">
        <v>48</v>
      </c>
      <c r="C11" s="57" t="s">
        <v>52</v>
      </c>
      <c r="D11" s="54">
        <v>42</v>
      </c>
      <c r="E11" s="6">
        <v>50</v>
      </c>
      <c r="F11" s="17"/>
      <c r="G11" s="17"/>
      <c r="H11" s="6">
        <v>55</v>
      </c>
      <c r="I11" s="6"/>
      <c r="J11" s="6">
        <v>54</v>
      </c>
      <c r="K11" s="6"/>
      <c r="L11" s="6"/>
      <c r="M11" s="6"/>
      <c r="N11" s="6">
        <f>ROUND((E11+H11+J11)/3,2)</f>
        <v>53</v>
      </c>
      <c r="O11" s="18">
        <f>STDEVA(E11,H11,J11)</f>
        <v>2.6457513110645907</v>
      </c>
      <c r="P11" s="18">
        <f>O11/N11*100</f>
        <v>4.9919836057822469</v>
      </c>
      <c r="Q11" s="6"/>
      <c r="R11" s="6"/>
      <c r="S11" s="6">
        <f t="shared" ref="S11:S22" si="0">N11</f>
        <v>53</v>
      </c>
      <c r="T11" s="32">
        <f>D11*S11</f>
        <v>2226</v>
      </c>
      <c r="U11" s="20">
        <f t="shared" ref="U11:U21" si="1">D11*E11</f>
        <v>2100</v>
      </c>
      <c r="V11" s="20">
        <f t="shared" ref="V11:V21" si="2">D11*H11</f>
        <v>2310</v>
      </c>
      <c r="W11" s="20">
        <f t="shared" ref="W11:W21" si="3">D11*J11</f>
        <v>2268</v>
      </c>
      <c r="X11" s="20"/>
      <c r="Y11" s="20"/>
      <c r="Z11" s="20"/>
    </row>
    <row r="12" spans="1:26" ht="17.25" customHeight="1" x14ac:dyDescent="0.25">
      <c r="A12" s="27">
        <v>2</v>
      </c>
      <c r="B12" s="52" t="s">
        <v>49</v>
      </c>
      <c r="C12" s="58" t="s">
        <v>52</v>
      </c>
      <c r="D12" s="54">
        <v>168</v>
      </c>
      <c r="E12" s="6">
        <v>19</v>
      </c>
      <c r="F12" s="17"/>
      <c r="G12" s="17"/>
      <c r="H12" s="6">
        <v>21</v>
      </c>
      <c r="I12" s="6"/>
      <c r="J12" s="6">
        <v>22</v>
      </c>
      <c r="K12" s="6"/>
      <c r="L12" s="6"/>
      <c r="M12" s="6"/>
      <c r="N12" s="6">
        <f t="shared" ref="N12:N15" si="4">ROUND((E12+H12+J12)/3,2)</f>
        <v>20.67</v>
      </c>
      <c r="O12" s="18">
        <f t="shared" ref="O12:O15" si="5">STDEVA(E12,H12,J12)</f>
        <v>1.5275252316519465</v>
      </c>
      <c r="P12" s="18">
        <f t="shared" ref="P12:P15" si="6">O12/N12*100</f>
        <v>7.3900591758681493</v>
      </c>
      <c r="Q12" s="6"/>
      <c r="R12" s="6"/>
      <c r="S12" s="6">
        <f t="shared" si="0"/>
        <v>20.67</v>
      </c>
      <c r="T12" s="32">
        <f t="shared" ref="T12:T14" si="7">D12*S12</f>
        <v>3472.5600000000004</v>
      </c>
      <c r="U12" s="20"/>
      <c r="V12" s="20"/>
      <c r="W12" s="20"/>
      <c r="X12" s="20"/>
      <c r="Y12" s="20"/>
      <c r="Z12" s="20"/>
    </row>
    <row r="13" spans="1:26" ht="28.5" customHeight="1" x14ac:dyDescent="0.25">
      <c r="A13" s="27">
        <v>3</v>
      </c>
      <c r="B13" s="53" t="s">
        <v>50</v>
      </c>
      <c r="C13" s="57" t="s">
        <v>52</v>
      </c>
      <c r="D13" s="54">
        <v>276</v>
      </c>
      <c r="E13" s="6">
        <v>63</v>
      </c>
      <c r="F13" s="17"/>
      <c r="G13" s="17"/>
      <c r="H13" s="6">
        <v>69</v>
      </c>
      <c r="I13" s="6"/>
      <c r="J13" s="6">
        <v>67</v>
      </c>
      <c r="K13" s="6"/>
      <c r="L13" s="6"/>
      <c r="M13" s="6"/>
      <c r="N13" s="6">
        <f t="shared" si="4"/>
        <v>66.33</v>
      </c>
      <c r="O13" s="18">
        <f t="shared" si="5"/>
        <v>3.0550504633038931</v>
      </c>
      <c r="P13" s="18">
        <f t="shared" si="6"/>
        <v>4.6058351625265992</v>
      </c>
      <c r="Q13" s="6"/>
      <c r="R13" s="6"/>
      <c r="S13" s="6">
        <f t="shared" si="0"/>
        <v>66.33</v>
      </c>
      <c r="T13" s="32">
        <f t="shared" si="7"/>
        <v>18307.079999999998</v>
      </c>
      <c r="U13" s="20"/>
      <c r="V13" s="20"/>
      <c r="W13" s="20"/>
      <c r="X13" s="20"/>
      <c r="Y13" s="20"/>
      <c r="Z13" s="20"/>
    </row>
    <row r="14" spans="1:26" ht="27.75" customHeight="1" x14ac:dyDescent="0.25">
      <c r="A14" s="27">
        <v>4</v>
      </c>
      <c r="B14" s="53" t="s">
        <v>51</v>
      </c>
      <c r="C14" s="57" t="s">
        <v>53</v>
      </c>
      <c r="D14" s="59">
        <v>46.113599999999998</v>
      </c>
      <c r="E14" s="6">
        <v>500</v>
      </c>
      <c r="F14" s="17"/>
      <c r="G14" s="17"/>
      <c r="H14" s="6">
        <v>535</v>
      </c>
      <c r="I14" s="6"/>
      <c r="J14" s="6">
        <v>546</v>
      </c>
      <c r="K14" s="6"/>
      <c r="L14" s="6"/>
      <c r="M14" s="6"/>
      <c r="N14" s="6">
        <f>ROUND((E14+H14+J14)/3,2)</f>
        <v>527</v>
      </c>
      <c r="O14" s="18">
        <f t="shared" si="5"/>
        <v>24.020824298928627</v>
      </c>
      <c r="P14" s="18">
        <f t="shared" si="6"/>
        <v>4.558031176267292</v>
      </c>
      <c r="Q14" s="6"/>
      <c r="R14" s="6"/>
      <c r="S14" s="6">
        <f t="shared" si="0"/>
        <v>527</v>
      </c>
      <c r="T14" s="32">
        <f t="shared" si="7"/>
        <v>24301.867200000001</v>
      </c>
      <c r="U14" s="20"/>
      <c r="V14" s="20"/>
      <c r="W14" s="20"/>
      <c r="X14" s="20"/>
      <c r="Y14" s="20"/>
      <c r="Z14" s="20"/>
    </row>
    <row r="15" spans="1:26" ht="20.25" customHeight="1" x14ac:dyDescent="0.25">
      <c r="A15" s="27">
        <v>5</v>
      </c>
      <c r="B15" s="52" t="s">
        <v>55</v>
      </c>
      <c r="C15" s="57" t="s">
        <v>44</v>
      </c>
      <c r="D15" s="54">
        <v>414</v>
      </c>
      <c r="E15" s="6">
        <v>103</v>
      </c>
      <c r="F15" s="17"/>
      <c r="G15" s="17"/>
      <c r="H15" s="6">
        <v>104</v>
      </c>
      <c r="I15" s="6"/>
      <c r="J15" s="6">
        <v>108</v>
      </c>
      <c r="K15" s="6"/>
      <c r="L15" s="6"/>
      <c r="M15" s="6"/>
      <c r="N15" s="6">
        <f t="shared" si="4"/>
        <v>105</v>
      </c>
      <c r="O15" s="18">
        <f t="shared" si="5"/>
        <v>2.6457513110645907</v>
      </c>
      <c r="P15" s="18">
        <f t="shared" si="6"/>
        <v>2.5197631533948486</v>
      </c>
      <c r="Q15" s="6"/>
      <c r="R15" s="6"/>
      <c r="S15" s="6">
        <f t="shared" si="0"/>
        <v>105</v>
      </c>
      <c r="T15" s="32">
        <f>D15*S15</f>
        <v>43470</v>
      </c>
      <c r="U15" s="20"/>
      <c r="V15" s="20"/>
      <c r="W15" s="20"/>
      <c r="X15" s="20"/>
      <c r="Y15" s="20"/>
      <c r="Z15" s="20"/>
    </row>
    <row r="16" spans="1:26" ht="27.75" hidden="1" customHeight="1" x14ac:dyDescent="0.25">
      <c r="A16" s="27">
        <v>6</v>
      </c>
      <c r="B16" s="29"/>
      <c r="C16" s="56"/>
      <c r="D16" s="30"/>
      <c r="E16" s="6"/>
      <c r="F16" s="17"/>
      <c r="G16" s="17"/>
      <c r="H16" s="6"/>
      <c r="I16" s="6"/>
      <c r="J16" s="6"/>
      <c r="K16" s="6"/>
      <c r="L16" s="6"/>
      <c r="M16" s="6"/>
      <c r="N16" s="6">
        <f t="shared" ref="N16:N17" si="8">ROUND((E16+H16+J16)/3,2)</f>
        <v>0</v>
      </c>
      <c r="O16" s="18" t="e">
        <f t="shared" ref="O16:O17" si="9">STDEVA(E16,H16,J16)</f>
        <v>#DIV/0!</v>
      </c>
      <c r="P16" s="18" t="e">
        <f t="shared" ref="P16:P17" si="10">O16/N16*100</f>
        <v>#DIV/0!</v>
      </c>
      <c r="Q16" s="6"/>
      <c r="R16" s="6"/>
      <c r="S16" s="6">
        <f t="shared" si="0"/>
        <v>0</v>
      </c>
      <c r="T16" s="32">
        <f>D16*S16</f>
        <v>0</v>
      </c>
      <c r="U16" s="20"/>
      <c r="V16" s="20"/>
      <c r="W16" s="20"/>
      <c r="X16" s="20"/>
      <c r="Y16" s="20"/>
      <c r="Z16" s="20"/>
    </row>
    <row r="17" spans="1:27" ht="17.25" hidden="1" customHeight="1" x14ac:dyDescent="0.25">
      <c r="A17" s="27">
        <v>7</v>
      </c>
      <c r="B17" s="29"/>
      <c r="C17" s="28"/>
      <c r="D17" s="30"/>
      <c r="E17" s="6"/>
      <c r="F17" s="17"/>
      <c r="G17" s="17"/>
      <c r="H17" s="6"/>
      <c r="I17" s="6"/>
      <c r="J17" s="6"/>
      <c r="K17" s="6"/>
      <c r="L17" s="6"/>
      <c r="M17" s="6"/>
      <c r="N17" s="6">
        <f t="shared" si="8"/>
        <v>0</v>
      </c>
      <c r="O17" s="18" t="e">
        <f t="shared" si="9"/>
        <v>#DIV/0!</v>
      </c>
      <c r="P17" s="18" t="e">
        <f t="shared" si="10"/>
        <v>#DIV/0!</v>
      </c>
      <c r="Q17" s="6"/>
      <c r="R17" s="6"/>
      <c r="S17" s="6">
        <f t="shared" si="0"/>
        <v>0</v>
      </c>
      <c r="T17" s="32">
        <f t="shared" ref="T17:T21" si="11">D17*S17</f>
        <v>0</v>
      </c>
      <c r="U17" s="20"/>
      <c r="V17" s="20"/>
      <c r="W17" s="20"/>
      <c r="X17" s="20"/>
      <c r="Y17" s="20"/>
      <c r="Z17" s="20"/>
    </row>
    <row r="18" spans="1:27" ht="18" hidden="1" customHeight="1" x14ac:dyDescent="0.25">
      <c r="A18" s="27">
        <v>8</v>
      </c>
      <c r="B18" s="29"/>
      <c r="C18" s="28"/>
      <c r="D18" s="30"/>
      <c r="E18" s="6"/>
      <c r="F18" s="17"/>
      <c r="G18" s="17"/>
      <c r="H18" s="6"/>
      <c r="I18" s="6"/>
      <c r="J18" s="6"/>
      <c r="K18" s="6"/>
      <c r="L18" s="6"/>
      <c r="M18" s="6"/>
      <c r="N18" s="6">
        <f t="shared" ref="N18" si="12">ROUND((E18+H18+J18)/3,2)</f>
        <v>0</v>
      </c>
      <c r="O18" s="18" t="e">
        <f>STDEVA(E18,H18,J18)</f>
        <v>#DIV/0!</v>
      </c>
      <c r="P18" s="18" t="e">
        <f>O18/N18*100</f>
        <v>#DIV/0!</v>
      </c>
      <c r="Q18" s="6"/>
      <c r="R18" s="6"/>
      <c r="S18" s="6">
        <f t="shared" si="0"/>
        <v>0</v>
      </c>
      <c r="T18" s="32">
        <f t="shared" si="11"/>
        <v>0</v>
      </c>
      <c r="U18" s="20">
        <f t="shared" ref="U18" si="13">D18*E18</f>
        <v>0</v>
      </c>
      <c r="V18" s="20">
        <f t="shared" ref="V18" si="14">D18*H18</f>
        <v>0</v>
      </c>
      <c r="W18" s="20">
        <f t="shared" ref="W18" si="15">D18*J18</f>
        <v>0</v>
      </c>
      <c r="X18" s="20"/>
      <c r="Y18" s="20"/>
      <c r="Z18" s="20"/>
    </row>
    <row r="19" spans="1:27" ht="17.25" hidden="1" customHeight="1" x14ac:dyDescent="0.25">
      <c r="A19" s="27">
        <v>9</v>
      </c>
      <c r="B19" s="29"/>
      <c r="C19" s="28"/>
      <c r="D19" s="30"/>
      <c r="E19" s="6"/>
      <c r="F19" s="17"/>
      <c r="G19" s="17"/>
      <c r="H19" s="6"/>
      <c r="I19" s="6"/>
      <c r="J19" s="6"/>
      <c r="K19" s="6"/>
      <c r="L19" s="6"/>
      <c r="M19" s="6"/>
      <c r="N19" s="6">
        <f t="shared" ref="N19:N20" si="16">ROUND((E19+H19+J19)/3,2)</f>
        <v>0</v>
      </c>
      <c r="O19" s="18" t="e">
        <f t="shared" ref="O19:O20" si="17">STDEVA(E19,H19,J19)</f>
        <v>#DIV/0!</v>
      </c>
      <c r="P19" s="18" t="e">
        <f t="shared" ref="P19:P20" si="18">O19/N19*100</f>
        <v>#DIV/0!</v>
      </c>
      <c r="Q19" s="6"/>
      <c r="R19" s="6"/>
      <c r="S19" s="6">
        <f t="shared" si="0"/>
        <v>0</v>
      </c>
      <c r="T19" s="32">
        <f>D19*S19</f>
        <v>0</v>
      </c>
      <c r="U19" s="20"/>
      <c r="V19" s="20"/>
      <c r="W19" s="20"/>
      <c r="X19" s="20"/>
      <c r="Y19" s="20"/>
      <c r="Z19" s="20"/>
    </row>
    <row r="20" spans="1:27" ht="17.25" hidden="1" customHeight="1" x14ac:dyDescent="0.25">
      <c r="A20" s="27">
        <v>10</v>
      </c>
      <c r="B20" s="29"/>
      <c r="C20" s="28"/>
      <c r="D20" s="30"/>
      <c r="E20" s="6"/>
      <c r="F20" s="17"/>
      <c r="G20" s="17"/>
      <c r="H20" s="6"/>
      <c r="I20" s="6"/>
      <c r="J20" s="6"/>
      <c r="K20" s="6"/>
      <c r="L20" s="6"/>
      <c r="M20" s="6"/>
      <c r="N20" s="6">
        <f t="shared" si="16"/>
        <v>0</v>
      </c>
      <c r="O20" s="18" t="e">
        <f t="shared" si="17"/>
        <v>#DIV/0!</v>
      </c>
      <c r="P20" s="18" t="e">
        <f t="shared" si="18"/>
        <v>#DIV/0!</v>
      </c>
      <c r="Q20" s="6"/>
      <c r="R20" s="6"/>
      <c r="S20" s="6">
        <f t="shared" si="0"/>
        <v>0</v>
      </c>
      <c r="T20" s="32">
        <f t="shared" ref="T20" si="19">D20*S20</f>
        <v>0</v>
      </c>
      <c r="U20" s="20"/>
      <c r="V20" s="20"/>
      <c r="W20" s="20"/>
      <c r="X20" s="20"/>
      <c r="Y20" s="20"/>
      <c r="Z20" s="20"/>
    </row>
    <row r="21" spans="1:27" ht="18.75" hidden="1" customHeight="1" x14ac:dyDescent="0.25">
      <c r="A21" s="27">
        <v>11</v>
      </c>
      <c r="B21" s="29"/>
      <c r="C21" s="28"/>
      <c r="D21" s="30"/>
      <c r="E21" s="6"/>
      <c r="F21" s="17"/>
      <c r="G21" s="17"/>
      <c r="H21" s="6"/>
      <c r="I21" s="6"/>
      <c r="J21" s="6"/>
      <c r="K21" s="6"/>
      <c r="L21" s="6"/>
      <c r="M21" s="6"/>
      <c r="N21" s="6">
        <f t="shared" ref="N21" si="20">ROUND((E21+H21+J21)/3,2)</f>
        <v>0</v>
      </c>
      <c r="O21" s="18" t="e">
        <f t="shared" ref="O21" si="21">STDEVA(E21,H21,J21)</f>
        <v>#DIV/0!</v>
      </c>
      <c r="P21" s="18" t="e">
        <f t="shared" ref="P21" si="22">O21/N21*100</f>
        <v>#DIV/0!</v>
      </c>
      <c r="Q21" s="6"/>
      <c r="R21" s="6"/>
      <c r="S21" s="6">
        <f t="shared" si="0"/>
        <v>0</v>
      </c>
      <c r="T21" s="32">
        <f t="shared" si="11"/>
        <v>0</v>
      </c>
      <c r="U21" s="20">
        <f t="shared" si="1"/>
        <v>0</v>
      </c>
      <c r="V21" s="20">
        <f t="shared" si="2"/>
        <v>0</v>
      </c>
      <c r="W21" s="20">
        <f t="shared" si="3"/>
        <v>0</v>
      </c>
      <c r="X21" s="20"/>
      <c r="Y21" s="20"/>
      <c r="Z21" s="20"/>
    </row>
    <row r="22" spans="1:27" s="5" customFormat="1" ht="19.5" hidden="1" customHeight="1" x14ac:dyDescent="0.25">
      <c r="A22" s="27">
        <v>12</v>
      </c>
      <c r="B22" s="29"/>
      <c r="C22" s="28"/>
      <c r="D22" s="30"/>
      <c r="E22" s="6"/>
      <c r="F22" s="17"/>
      <c r="G22" s="17"/>
      <c r="H22" s="6"/>
      <c r="I22" s="6"/>
      <c r="J22" s="6"/>
      <c r="K22" s="6"/>
      <c r="L22" s="6"/>
      <c r="M22" s="6"/>
      <c r="N22" s="6">
        <f t="shared" ref="N22" si="23">ROUND((E22+H22+J22)/3,2)</f>
        <v>0</v>
      </c>
      <c r="O22" s="18" t="e">
        <f t="shared" ref="O22" si="24">STDEVA(E22,H22,J22)</f>
        <v>#DIV/0!</v>
      </c>
      <c r="P22" s="18" t="e">
        <f t="shared" ref="P22" si="25">O22/N22*100</f>
        <v>#DIV/0!</v>
      </c>
      <c r="Q22" s="6"/>
      <c r="R22" s="6"/>
      <c r="S22" s="6">
        <f t="shared" si="0"/>
        <v>0</v>
      </c>
      <c r="T22" s="32">
        <f t="shared" ref="T22" si="26">D22*S22</f>
        <v>0</v>
      </c>
      <c r="U22" s="22">
        <f>SUM(U11:U21)</f>
        <v>2100</v>
      </c>
      <c r="V22" s="22">
        <f>SUM(V11:V21)</f>
        <v>2310</v>
      </c>
      <c r="W22" s="22">
        <f>SUM(W11:W21)</f>
        <v>2268</v>
      </c>
      <c r="X22" s="20"/>
      <c r="Y22" s="20"/>
      <c r="Z22" s="20"/>
    </row>
    <row r="23" spans="1:27" s="5" customFormat="1" ht="13.5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X23" s="22"/>
      <c r="Y23" s="22"/>
      <c r="Z23" s="22"/>
      <c r="AA23" s="22"/>
    </row>
    <row r="24" spans="1:27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6">
        <f>SUM(T11:T22)</f>
        <v>91777.507199999993</v>
      </c>
      <c r="X24" s="20"/>
    </row>
    <row r="25" spans="1:27" customFormat="1" ht="43.5" customHeight="1" x14ac:dyDescent="0.25">
      <c r="A25" s="42" t="s">
        <v>45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7" customFormat="1" ht="15.75" x14ac:dyDescent="0.25">
      <c r="A26" s="43" t="s">
        <v>25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7"/>
      <c r="P26" s="7"/>
      <c r="T26" s="31"/>
    </row>
    <row r="27" spans="1:27" customFormat="1" ht="15.75" x14ac:dyDescent="0.25">
      <c r="B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7" customFormat="1" ht="27" customHeight="1" x14ac:dyDescent="0.25">
      <c r="B28" s="7"/>
      <c r="C28" s="7"/>
      <c r="D28" s="7"/>
      <c r="E28" s="8" t="s">
        <v>26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7" customFormat="1" ht="16.899999999999999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7" customFormat="1" ht="16.899999999999999" customHeight="1" x14ac:dyDescent="0.25">
      <c r="B30" s="7"/>
      <c r="C30" s="9" t="s">
        <v>27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7" customFormat="1" ht="16.899999999999999" customHeight="1" x14ac:dyDescent="0.25">
      <c r="B31" s="7"/>
      <c r="C31" s="7"/>
      <c r="D31" s="7"/>
      <c r="E31" s="9" t="s">
        <v>28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27" customFormat="1" ht="27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21" customFormat="1" ht="27" customHeight="1" x14ac:dyDescent="0.25">
      <c r="B33" s="7"/>
      <c r="C33" s="8" t="s">
        <v>29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21" customFormat="1" ht="27" customHeight="1" x14ac:dyDescent="0.25">
      <c r="B34" s="7"/>
      <c r="C34" s="8" t="s">
        <v>30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21" customFormat="1" ht="16.899999999999999" customHeight="1" x14ac:dyDescent="0.25">
      <c r="B35" s="7"/>
      <c r="C35" s="9" t="s">
        <v>31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10"/>
      <c r="O35" s="7"/>
      <c r="P35" s="7"/>
    </row>
    <row r="36" spans="1:21" customFormat="1" ht="16.899999999999999" customHeight="1" x14ac:dyDescent="0.3">
      <c r="A36" s="37" t="s">
        <v>32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7"/>
    </row>
    <row r="37" spans="1:21" customFormat="1" ht="16.899999999999999" customHeight="1" x14ac:dyDescent="0.25">
      <c r="B37" s="7"/>
      <c r="C37" s="11" t="s">
        <v>33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21" customFormat="1" ht="16.899999999999999" customHeight="1" x14ac:dyDescent="0.25">
      <c r="B38" s="7"/>
      <c r="C38" s="12" t="s">
        <v>34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21" customFormat="1" ht="16.899999999999999" customHeight="1" x14ac:dyDescent="0.25">
      <c r="B39" s="7"/>
      <c r="C39" s="12" t="s">
        <v>27</v>
      </c>
      <c r="D39" s="13" t="s">
        <v>35</v>
      </c>
      <c r="E39" s="13"/>
      <c r="F39" s="13"/>
      <c r="G39" s="13"/>
      <c r="H39" s="13"/>
      <c r="I39" s="13"/>
      <c r="J39" s="13"/>
      <c r="K39" s="13"/>
      <c r="L39" s="13"/>
      <c r="M39" s="13"/>
      <c r="N39" s="7"/>
      <c r="O39" s="7"/>
      <c r="P39" s="7"/>
    </row>
    <row r="40" spans="1:21" customFormat="1" ht="16.899999999999999" customHeight="1" x14ac:dyDescent="0.25">
      <c r="B40" s="7"/>
      <c r="C40" s="33" t="s">
        <v>36</v>
      </c>
      <c r="D40" s="33"/>
      <c r="E40" s="33"/>
      <c r="F40" s="33"/>
      <c r="G40" s="33"/>
      <c r="H40" s="33"/>
      <c r="I40" s="7"/>
      <c r="J40" s="7"/>
      <c r="K40" s="7"/>
      <c r="L40" s="7"/>
      <c r="M40" s="7"/>
      <c r="N40" s="7"/>
      <c r="O40" s="7"/>
      <c r="P40" s="7"/>
    </row>
    <row r="41" spans="1:21" customFormat="1" ht="16.899999999999999" customHeight="1" x14ac:dyDescent="0.25">
      <c r="B41" s="14"/>
      <c r="C41" s="7"/>
      <c r="D41" s="13" t="s">
        <v>37</v>
      </c>
      <c r="E41" s="13"/>
      <c r="F41" s="13"/>
      <c r="G41" s="13"/>
      <c r="H41" s="13"/>
      <c r="I41" s="13"/>
      <c r="J41" s="7"/>
      <c r="K41" s="7"/>
      <c r="L41" s="7"/>
      <c r="M41" s="7"/>
      <c r="N41" s="7"/>
      <c r="O41" s="7"/>
      <c r="P41" s="7"/>
      <c r="Q41" s="7"/>
      <c r="R41" s="15"/>
    </row>
    <row r="42" spans="1:21" customFormat="1" ht="16.899999999999999" customHeight="1" x14ac:dyDescent="0.25">
      <c r="B42" s="14"/>
      <c r="C42" s="7"/>
      <c r="D42" s="13" t="s">
        <v>38</v>
      </c>
      <c r="E42" s="13"/>
      <c r="F42" s="13"/>
      <c r="G42" s="13"/>
      <c r="H42" s="13"/>
      <c r="I42" s="13"/>
      <c r="J42" s="7"/>
      <c r="K42" s="7"/>
      <c r="L42" s="7"/>
      <c r="M42" s="7"/>
      <c r="N42" s="7"/>
      <c r="O42" s="7"/>
      <c r="P42" s="7"/>
      <c r="Q42" s="7"/>
      <c r="R42" s="15"/>
    </row>
    <row r="43" spans="1:21" customFormat="1" ht="16.899999999999999" customHeight="1" x14ac:dyDescent="0.25">
      <c r="B43" s="13"/>
      <c r="C43" s="13"/>
      <c r="D43" s="13" t="s">
        <v>39</v>
      </c>
      <c r="E43" s="13"/>
      <c r="F43" s="13"/>
      <c r="G43" s="13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21" customFormat="1" ht="59.25" customHeight="1" x14ac:dyDescent="0.25">
      <c r="B44" s="38" t="s">
        <v>46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</row>
    <row r="45" spans="1:21" customFormat="1" ht="36.75" customHeight="1" x14ac:dyDescent="0.25">
      <c r="A45" s="34" t="s">
        <v>54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spans="1:21" s="14" customFormat="1" ht="32.25" customHeight="1" x14ac:dyDescent="0.25">
      <c r="A46" s="35" t="s">
        <v>40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1" s="14" customFormat="1" ht="16.899999999999999" customHeight="1" x14ac:dyDescent="0.25">
      <c r="A47" s="36" t="s">
        <v>41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</row>
  </sheetData>
  <mergeCells count="27">
    <mergeCell ref="A23:T23"/>
    <mergeCell ref="A25:T25"/>
    <mergeCell ref="A26:N26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40:H40"/>
    <mergeCell ref="A45:T45"/>
    <mergeCell ref="A46:T46"/>
    <mergeCell ref="A47:T47"/>
    <mergeCell ref="A36:O36"/>
    <mergeCell ref="B44:U44"/>
  </mergeCells>
  <pageMargins left="0" right="0" top="0" bottom="0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2026-05-21T10:28:14Z</cp:lastPrinted>
  <dcterms:created xsi:type="dcterms:W3CDTF">2015-03-23T12:24:37Z</dcterms:created>
  <dcterms:modified xsi:type="dcterms:W3CDTF">2026-05-25T05:44:05Z</dcterms:modified>
</cp:coreProperties>
</file>