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0.0.5\files\13.KS\ЗАКУПКИ 2026\Закупки по 44-ФЗ\БЕРЁЗКА 44-ФЗ\42. Перчатки АСЕАН\"/>
    </mc:Choice>
  </mc:AlternateContent>
  <bookViews>
    <workbookView xWindow="0" yWindow="0" windowWidth="28800" windowHeight="11700"/>
  </bookViews>
  <sheets>
    <sheet name="Лист1" sheetId="1" r:id="rId1"/>
    <sheet name="Лист3" sheetId="2" r:id="rId2"/>
  </sheets>
  <definedNames>
    <definedName name="_xlnm.Print_Titles" localSheetId="0">Лист1!$8:$11</definedName>
    <definedName name="_xlnm.Print_Area" localSheetId="0">Лист1!$A$1:$L$27</definedName>
  </definedNames>
  <calcPr calcId="162913"/>
</workbook>
</file>

<file path=xl/calcChain.xml><?xml version="1.0" encoding="utf-8"?>
<calcChain xmlns="http://schemas.openxmlformats.org/spreadsheetml/2006/main">
  <c r="L17" i="1" l="1"/>
  <c r="L12" i="1"/>
  <c r="J15" i="1"/>
  <c r="K15" i="1" s="1"/>
  <c r="I15" i="1"/>
  <c r="L15" i="1" s="1"/>
  <c r="K14" i="1"/>
  <c r="J14" i="1"/>
  <c r="I14" i="1"/>
  <c r="L14" i="1" s="1"/>
  <c r="J13" i="1"/>
  <c r="K13" i="1" s="1"/>
  <c r="I13" i="1"/>
  <c r="L13" i="1" s="1"/>
  <c r="J12" i="1"/>
  <c r="K12" i="1" s="1"/>
  <c r="I12" i="1"/>
  <c r="I16" i="1" l="1"/>
  <c r="J16" i="1" l="1"/>
  <c r="L16" i="1" l="1"/>
  <c r="K16" i="1" l="1"/>
</calcChain>
</file>

<file path=xl/sharedStrings.xml><?xml version="1.0" encoding="utf-8"?>
<sst xmlns="http://schemas.openxmlformats.org/spreadsheetml/2006/main" count="39" uniqueCount="33">
  <si>
    <t>Характеристики объекта закупки</t>
  </si>
  <si>
    <t>Используемый метод определения НМЦК 
с обоснованием:</t>
  </si>
  <si>
    <t>Расчет НМЦК</t>
  </si>
  <si>
    <t>№</t>
  </si>
  <si>
    <t>Наименование товара, услуги (работы)</t>
  </si>
  <si>
    <t>Единица измерения</t>
  </si>
  <si>
    <t>Средняя цена в руб.</t>
  </si>
  <si>
    <t>Коэффициент вариации (%)</t>
  </si>
  <si>
    <t>НМЦК</t>
  </si>
  <si>
    <t xml:space="preserve">В соответствии с Методическими рекомендациями  по применению методов определения начальной (максимальной) цены контракта, заключаемого с единственным поставщиком (подрядчиком, исполнителем) утвержденными приказом Министерства экономического развития Российской Федерации от 2 октября 2013 г. № 567 совокупность цен принимается однородной, так как значения коэффициента вариации  составляет менее 33%. </t>
  </si>
  <si>
    <t>* Источники ценовой информации:</t>
  </si>
  <si>
    <t>ИТОГО</t>
  </si>
  <si>
    <t xml:space="preserve">Кол-во </t>
  </si>
  <si>
    <t xml:space="preserve">_____________________
</t>
  </si>
  <si>
    <t>__________________________</t>
  </si>
  <si>
    <t xml:space="preserve">Цена за 1 ед. в т.ч. НДС, в руб. </t>
  </si>
  <si>
    <t>КП 3                             ООО "ТЕХЛАБСЕРВИС"            № 4012  от  11.06.2026г.</t>
  </si>
  <si>
    <t xml:space="preserve">КП 1                              ООО "ЛабОптима Северо-Запад"            №4312от  11.06.2026г.                    </t>
  </si>
  <si>
    <t>КП 2                                    ООО "ПРОФИЛАБ"            № 7331/26 от 11.06.2026г.</t>
  </si>
  <si>
    <t xml:space="preserve">2. Коммерческое предложение от ООО "ПРОФИЛАБ" № 7331/26 от 11.06.2026г.
</t>
  </si>
  <si>
    <t>3. Коммерческое предложение от ООО "ТЕХЛАБСЕРВИС" № 4012  от  11.06.2026г.</t>
  </si>
  <si>
    <t xml:space="preserve">Среднее квадратичное отклонение                 </t>
  </si>
  <si>
    <t xml:space="preserve">Обоснование начальной (максимальной) цены контракта,
цены контракта,заключаемого с единственным поставщиком (подрядчиком, исполнителем)
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</si>
  <si>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Расчет выполнен в соответствии с Методическими рекомендациями, утвержденными приказом МЭР РФ от 02.10.2013 №567</t>
  </si>
  <si>
    <t>Дата подготовки обоснования НМЦК: 15.06.2026</t>
  </si>
  <si>
    <t>пар</t>
  </si>
  <si>
    <t xml:space="preserve">1. Коммерческое предложение от  ООО "ЛабОптима Северо-Запад"   № 4312от  11.06.2026г. </t>
  </si>
  <si>
    <t xml:space="preserve"> Поставка перчаток нитриловых нестерильных 
</t>
  </si>
  <si>
    <t xml:space="preserve">Перчатки нитриловые нестерильные (размеры S)
</t>
  </si>
  <si>
    <t xml:space="preserve">
Перчатки нитриловые нестерильные (размеры M)
</t>
  </si>
  <si>
    <t xml:space="preserve">
Перчатки нитриловые нестерильные (размеры L)
</t>
  </si>
  <si>
    <t xml:space="preserve">
Перчатки нитриловые нестерильные (размеры XL)
</t>
  </si>
  <si>
    <t xml:space="preserve">
Перчатки нитриловые нестерильные (размеры XXL)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</si>
</sst>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\-??\ _₽_-;_-@_-"/>
  </numFmts>
  <fonts count="18" x14ac:knownFonts="1">
    <font>
      <sz val="11"/>
      <name val="Calibri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 applyFill="0" applyBorder="0"/>
  </cellStyleXfs>
  <cellXfs count="78">
    <xf numFmtId="0" fontId="1" fillId="0" borderId="0" xfId="0" applyNumberFormat="1" applyFont="1"/>
    <xf numFmtId="2" fontId="3" fillId="0" borderId="0" xfId="0" applyNumberFormat="1" applyFont="1" applyAlignment="1">
      <alignment vertical="top" wrapText="1"/>
    </xf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2" fillId="0" borderId="1" xfId="0" applyNumberFormat="1" applyFont="1" applyBorder="1"/>
    <xf numFmtId="2" fontId="10" fillId="2" borderId="4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2" fillId="0" borderId="0" xfId="0" applyNumberFormat="1" applyFont="1"/>
    <xf numFmtId="0" fontId="7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/>
    </xf>
    <xf numFmtId="0" fontId="7" fillId="0" borderId="0" xfId="0" applyNumberFormat="1" applyFont="1"/>
    <xf numFmtId="0" fontId="8" fillId="0" borderId="26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8" fillId="0" borderId="0" xfId="0" applyNumberFormat="1" applyFont="1"/>
    <xf numFmtId="0" fontId="6" fillId="0" borderId="0" xfId="0" applyNumberFormat="1" applyFont="1"/>
    <xf numFmtId="0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12" fillId="0" borderId="0" xfId="0" applyNumberFormat="1" applyFont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top"/>
    </xf>
    <xf numFmtId="0" fontId="7" fillId="0" borderId="0" xfId="0" applyNumberFormat="1" applyFont="1" applyAlignment="1">
      <alignment vertical="top"/>
    </xf>
    <xf numFmtId="0" fontId="5" fillId="0" borderId="26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2" fillId="0" borderId="0" xfId="0" applyNumberFormat="1" applyFont="1"/>
    <xf numFmtId="0" fontId="10" fillId="2" borderId="26" xfId="0" applyNumberFormat="1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vertical="center" wrapText="1"/>
    </xf>
    <xf numFmtId="0" fontId="17" fillId="0" borderId="30" xfId="0" applyFont="1" applyFill="1" applyBorder="1" applyAlignment="1">
      <alignment vertical="center" wrapText="1"/>
    </xf>
    <xf numFmtId="0" fontId="10" fillId="2" borderId="30" xfId="0" applyNumberFormat="1" applyFont="1" applyFill="1" applyBorder="1" applyAlignment="1">
      <alignment horizontal="center" vertical="center" wrapText="1"/>
    </xf>
    <xf numFmtId="4" fontId="2" fillId="2" borderId="28" xfId="0" applyNumberFormat="1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4" fontId="2" fillId="2" borderId="28" xfId="0" applyNumberFormat="1" applyFont="1" applyFill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vertical="top" wrapText="1"/>
    </xf>
    <xf numFmtId="0" fontId="7" fillId="0" borderId="0" xfId="0" applyNumberFormat="1" applyFont="1" applyAlignment="1">
      <alignment horizontal="left" vertical="center" wrapText="1"/>
    </xf>
    <xf numFmtId="2" fontId="10" fillId="2" borderId="26" xfId="0" applyNumberFormat="1" applyFont="1" applyFill="1" applyBorder="1" applyAlignment="1">
      <alignment horizontal="center" vertical="center" wrapText="1"/>
    </xf>
    <xf numFmtId="0" fontId="10" fillId="2" borderId="28" xfId="0" applyNumberFormat="1" applyFont="1" applyFill="1" applyBorder="1" applyAlignment="1">
      <alignment horizontal="center" vertical="center" wrapText="1"/>
    </xf>
    <xf numFmtId="0" fontId="10" fillId="2" borderId="29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15" fillId="0" borderId="0" xfId="0" applyNumberFormat="1" applyFont="1" applyAlignment="1">
      <alignment horizontal="center" vertical="center" wrapText="1"/>
    </xf>
    <xf numFmtId="2" fontId="8" fillId="2" borderId="26" xfId="0" applyNumberFormat="1" applyFont="1" applyFill="1" applyBorder="1" applyAlignment="1">
      <alignment horizontal="center" vertical="center"/>
    </xf>
    <xf numFmtId="49" fontId="10" fillId="2" borderId="26" xfId="0" applyNumberFormat="1" applyFont="1" applyFill="1" applyBorder="1" applyAlignment="1">
      <alignment horizontal="center" vertical="center" wrapText="1"/>
    </xf>
    <xf numFmtId="0" fontId="2" fillId="0" borderId="0" xfId="0" applyNumberFormat="1" applyFont="1"/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0" fontId="4" fillId="0" borderId="7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vertical="center" wrapText="1"/>
    </xf>
    <xf numFmtId="0" fontId="4" fillId="0" borderId="9" xfId="0" applyNumberFormat="1" applyFont="1" applyBorder="1" applyAlignment="1">
      <alignment vertical="center" wrapText="1"/>
    </xf>
    <xf numFmtId="0" fontId="4" fillId="0" borderId="10" xfId="0" applyNumberFormat="1" applyFont="1" applyBorder="1" applyAlignment="1">
      <alignment vertical="center" wrapText="1"/>
    </xf>
    <xf numFmtId="0" fontId="4" fillId="0" borderId="11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vertical="center" wrapText="1"/>
    </xf>
    <xf numFmtId="0" fontId="4" fillId="0" borderId="13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7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10" fillId="2" borderId="26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10</xdr:row>
      <xdr:rowOff>19050</xdr:rowOff>
    </xdr:from>
    <xdr:to>
      <xdr:col>9</xdr:col>
      <xdr:colOff>1153160</xdr:colOff>
      <xdr:row>10</xdr:row>
      <xdr:rowOff>459105</xdr:rowOff>
    </xdr:to>
    <xdr:pic>
      <xdr:nvPicPr>
        <xdr:cNvPr id="5" name="Picture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0" y="3810000"/>
          <a:ext cx="915035" cy="44005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238125</xdr:colOff>
      <xdr:row>10</xdr:row>
      <xdr:rowOff>38100</xdr:rowOff>
    </xdr:from>
    <xdr:to>
      <xdr:col>10</xdr:col>
      <xdr:colOff>1314450</xdr:colOff>
      <xdr:row>10</xdr:row>
      <xdr:rowOff>427990</xdr:rowOff>
    </xdr:to>
    <xdr:pic>
      <xdr:nvPicPr>
        <xdr:cNvPr id="6" name="Picture 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06125" y="3829050"/>
          <a:ext cx="1076325" cy="3898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133350</xdr:colOff>
      <xdr:row>9</xdr:row>
      <xdr:rowOff>314325</xdr:rowOff>
    </xdr:from>
    <xdr:to>
      <xdr:col>11</xdr:col>
      <xdr:colOff>1277620</xdr:colOff>
      <xdr:row>10</xdr:row>
      <xdr:rowOff>318770</xdr:rowOff>
    </xdr:to>
    <xdr:pic>
      <xdr:nvPicPr>
        <xdr:cNvPr id="8" name="Изображение 2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20525" y="3648075"/>
          <a:ext cx="1144270" cy="46164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topLeftCell="A13" workbookViewId="0">
      <selection activeCell="B16" sqref="B16"/>
    </sheetView>
  </sheetViews>
  <sheetFormatPr defaultColWidth="9.140625" defaultRowHeight="15" customHeight="1" x14ac:dyDescent="0.25"/>
  <cols>
    <col min="1" max="1" width="5" style="9" customWidth="1"/>
    <col min="2" max="2" width="49.42578125" style="11" customWidth="1"/>
    <col min="3" max="3" width="15.42578125" style="9" hidden="1" customWidth="1"/>
    <col min="4" max="4" width="11.140625" style="9" customWidth="1"/>
    <col min="5" max="5" width="7.42578125" style="9" bestFit="1" customWidth="1"/>
    <col min="6" max="6" width="16.5703125" style="2" customWidth="1"/>
    <col min="7" max="7" width="15.5703125" style="2" customWidth="1"/>
    <col min="8" max="8" width="17" style="3" customWidth="1"/>
    <col min="9" max="9" width="14.5703125" style="3" customWidth="1"/>
    <col min="10" max="10" width="18.7109375" style="2" customWidth="1"/>
    <col min="11" max="11" width="19.85546875" style="2" customWidth="1"/>
    <col min="12" max="12" width="21.7109375" style="2" customWidth="1"/>
    <col min="13" max="13" width="27.7109375" style="9" bestFit="1" customWidth="1"/>
    <col min="14" max="14" width="18.42578125" style="9" bestFit="1" customWidth="1"/>
    <col min="15" max="16384" width="9.140625" style="9"/>
  </cols>
  <sheetData>
    <row r="1" spans="1:16" ht="9.75" customHeight="1" x14ac:dyDescent="0.25">
      <c r="F1" s="1"/>
      <c r="G1" s="1"/>
      <c r="H1" s="1"/>
      <c r="I1" s="1"/>
      <c r="J1" s="1"/>
      <c r="K1" s="1"/>
      <c r="L1" s="1"/>
      <c r="O1" s="12"/>
      <c r="P1" s="12"/>
    </row>
    <row r="2" spans="1:16" ht="15" hidden="1" customHeight="1" x14ac:dyDescent="0.25">
      <c r="O2" s="12"/>
      <c r="P2" s="12"/>
    </row>
    <row r="3" spans="1:16" ht="57.75" customHeight="1" x14ac:dyDescent="0.25">
      <c r="A3" s="46" t="s">
        <v>22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O3" s="12"/>
      <c r="P3" s="12"/>
    </row>
    <row r="4" spans="1:16" ht="9" customHeigh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O4" s="12"/>
      <c r="P4" s="12"/>
    </row>
    <row r="5" spans="1:16" x14ac:dyDescent="0.25">
      <c r="J5" s="4"/>
      <c r="O5" s="12"/>
      <c r="P5" s="12"/>
    </row>
    <row r="6" spans="1:16" ht="47.25" customHeight="1" x14ac:dyDescent="0.25">
      <c r="A6" s="60" t="s">
        <v>0</v>
      </c>
      <c r="B6" s="61"/>
      <c r="C6" s="50" t="s">
        <v>27</v>
      </c>
      <c r="D6" s="51"/>
      <c r="E6" s="52"/>
      <c r="F6" s="53"/>
      <c r="G6" s="54"/>
      <c r="H6" s="55"/>
      <c r="I6" s="56"/>
      <c r="J6" s="57"/>
      <c r="K6" s="58"/>
      <c r="L6" s="59"/>
      <c r="O6" s="12"/>
      <c r="P6" s="12"/>
    </row>
    <row r="7" spans="1:16" ht="45" customHeight="1" x14ac:dyDescent="0.25">
      <c r="A7" s="60" t="s">
        <v>1</v>
      </c>
      <c r="B7" s="72"/>
      <c r="C7" s="62" t="s">
        <v>23</v>
      </c>
      <c r="D7" s="63"/>
      <c r="E7" s="64"/>
      <c r="F7" s="65"/>
      <c r="G7" s="66"/>
      <c r="H7" s="67"/>
      <c r="I7" s="68"/>
      <c r="J7" s="69"/>
      <c r="K7" s="70"/>
      <c r="L7" s="71"/>
      <c r="O7" s="12"/>
      <c r="P7" s="12"/>
    </row>
    <row r="8" spans="1:16" ht="16.5" customHeight="1" x14ac:dyDescent="0.25">
      <c r="A8" s="73" t="s">
        <v>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5"/>
      <c r="O8" s="12"/>
      <c r="P8" s="12"/>
    </row>
    <row r="9" spans="1:16" ht="62.25" customHeight="1" x14ac:dyDescent="0.25">
      <c r="A9" s="77" t="s">
        <v>3</v>
      </c>
      <c r="B9" s="76" t="s">
        <v>4</v>
      </c>
      <c r="C9" s="76"/>
      <c r="D9" s="76" t="s">
        <v>5</v>
      </c>
      <c r="E9" s="41" t="s">
        <v>12</v>
      </c>
      <c r="F9" s="28" t="s">
        <v>17</v>
      </c>
      <c r="G9" s="28" t="s">
        <v>18</v>
      </c>
      <c r="H9" s="28" t="s">
        <v>16</v>
      </c>
      <c r="I9" s="41" t="s">
        <v>6</v>
      </c>
      <c r="J9" s="48" t="s">
        <v>21</v>
      </c>
      <c r="K9" s="48" t="s">
        <v>7</v>
      </c>
      <c r="L9" s="47" t="s">
        <v>8</v>
      </c>
      <c r="O9" s="12"/>
      <c r="P9" s="12"/>
    </row>
    <row r="10" spans="1:16" ht="36" customHeight="1" x14ac:dyDescent="0.25">
      <c r="A10" s="77"/>
      <c r="B10" s="76"/>
      <c r="C10" s="76"/>
      <c r="D10" s="76"/>
      <c r="E10" s="41"/>
      <c r="F10" s="41" t="s">
        <v>15</v>
      </c>
      <c r="G10" s="41" t="s">
        <v>15</v>
      </c>
      <c r="H10" s="41" t="s">
        <v>15</v>
      </c>
      <c r="I10" s="41"/>
      <c r="J10" s="48"/>
      <c r="K10" s="48"/>
      <c r="L10" s="47"/>
      <c r="O10" s="12"/>
      <c r="P10" s="12"/>
    </row>
    <row r="11" spans="1:16" ht="51.75" customHeight="1" x14ac:dyDescent="0.25">
      <c r="A11" s="77"/>
      <c r="B11" s="76"/>
      <c r="C11" s="76"/>
      <c r="D11" s="76"/>
      <c r="E11" s="41"/>
      <c r="F11" s="41"/>
      <c r="G11" s="41"/>
      <c r="H11" s="41"/>
      <c r="I11" s="41"/>
      <c r="J11" s="48"/>
      <c r="K11" s="48"/>
      <c r="L11" s="47"/>
      <c r="O11" s="12"/>
      <c r="P11" s="12"/>
    </row>
    <row r="12" spans="1:16" s="29" customFormat="1" ht="51.75" customHeight="1" x14ac:dyDescent="0.25">
      <c r="A12" s="38">
        <v>1</v>
      </c>
      <c r="B12" s="32" t="s">
        <v>28</v>
      </c>
      <c r="C12" s="33"/>
      <c r="D12" s="26" t="s">
        <v>25</v>
      </c>
      <c r="E12" s="27">
        <v>400</v>
      </c>
      <c r="F12" s="34">
        <v>8</v>
      </c>
      <c r="G12" s="34">
        <v>7</v>
      </c>
      <c r="H12" s="34">
        <v>7.5</v>
      </c>
      <c r="I12" s="34">
        <f t="shared" ref="I12:I15" si="0">((F12+G12+H12)/3)</f>
        <v>7.5</v>
      </c>
      <c r="J12" s="34">
        <f t="shared" ref="J12:J15" si="1">_xlfn.STDEV.S(F12:H12)</f>
        <v>0.5</v>
      </c>
      <c r="K12" s="35">
        <f t="shared" ref="K12:K15" si="2">J12/I12*100</f>
        <v>6.666666666666667</v>
      </c>
      <c r="L12" s="36">
        <f>E12*I12</f>
        <v>3000</v>
      </c>
      <c r="O12" s="12"/>
      <c r="P12" s="12"/>
    </row>
    <row r="13" spans="1:16" s="29" customFormat="1" ht="51.75" customHeight="1" x14ac:dyDescent="0.25">
      <c r="A13" s="38">
        <v>2</v>
      </c>
      <c r="B13" s="31" t="s">
        <v>29</v>
      </c>
      <c r="C13" s="30"/>
      <c r="D13" s="26" t="s">
        <v>25</v>
      </c>
      <c r="E13" s="27">
        <v>400</v>
      </c>
      <c r="F13" s="34">
        <v>8</v>
      </c>
      <c r="G13" s="34">
        <v>7</v>
      </c>
      <c r="H13" s="34">
        <v>7.5</v>
      </c>
      <c r="I13" s="34">
        <f t="shared" si="0"/>
        <v>7.5</v>
      </c>
      <c r="J13" s="34">
        <f t="shared" si="1"/>
        <v>0.5</v>
      </c>
      <c r="K13" s="35">
        <f t="shared" si="2"/>
        <v>6.666666666666667</v>
      </c>
      <c r="L13" s="36">
        <f t="shared" ref="L13:L15" si="3">E13*I13</f>
        <v>3000</v>
      </c>
      <c r="O13" s="12"/>
      <c r="P13" s="12"/>
    </row>
    <row r="14" spans="1:16" s="29" customFormat="1" ht="51.75" customHeight="1" x14ac:dyDescent="0.25">
      <c r="A14" s="38">
        <v>3</v>
      </c>
      <c r="B14" s="31" t="s">
        <v>30</v>
      </c>
      <c r="C14" s="30"/>
      <c r="D14" s="26" t="s">
        <v>25</v>
      </c>
      <c r="E14" s="27">
        <v>400</v>
      </c>
      <c r="F14" s="34">
        <v>8</v>
      </c>
      <c r="G14" s="34">
        <v>7</v>
      </c>
      <c r="H14" s="34">
        <v>7.5</v>
      </c>
      <c r="I14" s="34">
        <f t="shared" si="0"/>
        <v>7.5</v>
      </c>
      <c r="J14" s="34">
        <f t="shared" si="1"/>
        <v>0.5</v>
      </c>
      <c r="K14" s="35">
        <f t="shared" si="2"/>
        <v>6.666666666666667</v>
      </c>
      <c r="L14" s="36">
        <f t="shared" si="3"/>
        <v>3000</v>
      </c>
      <c r="O14" s="12"/>
      <c r="P14" s="12"/>
    </row>
    <row r="15" spans="1:16" s="29" customFormat="1" ht="51.75" customHeight="1" x14ac:dyDescent="0.25">
      <c r="A15" s="38">
        <v>4</v>
      </c>
      <c r="B15" s="31" t="s">
        <v>31</v>
      </c>
      <c r="C15" s="30"/>
      <c r="D15" s="26" t="s">
        <v>25</v>
      </c>
      <c r="E15" s="27">
        <v>400</v>
      </c>
      <c r="F15" s="34">
        <v>8</v>
      </c>
      <c r="G15" s="34">
        <v>7</v>
      </c>
      <c r="H15" s="34">
        <v>7.5</v>
      </c>
      <c r="I15" s="34">
        <f t="shared" si="0"/>
        <v>7.5</v>
      </c>
      <c r="J15" s="34">
        <f t="shared" si="1"/>
        <v>0.5</v>
      </c>
      <c r="K15" s="35">
        <f t="shared" si="2"/>
        <v>6.666666666666667</v>
      </c>
      <c r="L15" s="36">
        <f t="shared" si="3"/>
        <v>3000</v>
      </c>
      <c r="O15" s="12"/>
      <c r="P15" s="12"/>
    </row>
    <row r="16" spans="1:16" s="14" customFormat="1" ht="48" x14ac:dyDescent="0.25">
      <c r="A16" s="38">
        <v>5</v>
      </c>
      <c r="B16" s="31" t="s">
        <v>32</v>
      </c>
      <c r="C16" s="13"/>
      <c r="D16" s="26" t="s">
        <v>25</v>
      </c>
      <c r="E16" s="27">
        <v>400</v>
      </c>
      <c r="F16" s="34">
        <v>8</v>
      </c>
      <c r="G16" s="34">
        <v>7</v>
      </c>
      <c r="H16" s="34">
        <v>7.5</v>
      </c>
      <c r="I16" s="34">
        <f>((F16+G16+H16)/3)</f>
        <v>7.5</v>
      </c>
      <c r="J16" s="34">
        <f>_xlfn.STDEV.S(F16:H16)</f>
        <v>0.5</v>
      </c>
      <c r="K16" s="35">
        <f>J16/I16*100</f>
        <v>6.666666666666667</v>
      </c>
      <c r="L16" s="36">
        <f>E16*I16</f>
        <v>3000</v>
      </c>
      <c r="O16" s="15"/>
      <c r="P16" s="15"/>
    </row>
    <row r="17" spans="1:16" s="16" customFormat="1" ht="28.5" customHeight="1" x14ac:dyDescent="0.25">
      <c r="A17" s="37"/>
      <c r="B17" s="42" t="s">
        <v>11</v>
      </c>
      <c r="C17" s="43"/>
      <c r="D17" s="26"/>
      <c r="E17" s="5"/>
      <c r="F17" s="6"/>
      <c r="G17" s="6"/>
      <c r="H17" s="6"/>
      <c r="I17" s="6"/>
      <c r="J17" s="6"/>
      <c r="K17" s="6"/>
      <c r="L17" s="6">
        <f>SUM(L12:L16)</f>
        <v>15000</v>
      </c>
      <c r="O17" s="17"/>
      <c r="P17" s="17"/>
    </row>
    <row r="18" spans="1:16" x14ac:dyDescent="0.25">
      <c r="A18" s="45" t="s">
        <v>24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O18" s="12"/>
      <c r="P18" s="12"/>
    </row>
    <row r="19" spans="1:16" ht="22.5" customHeight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O19" s="12"/>
      <c r="P19" s="12"/>
    </row>
    <row r="20" spans="1:16" s="18" customFormat="1" ht="48" customHeight="1" x14ac:dyDescent="0.2">
      <c r="A20" s="40" t="s">
        <v>9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O20" s="19"/>
      <c r="P20" s="19"/>
    </row>
    <row r="21" spans="1:16" s="18" customFormat="1" ht="16.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O21" s="19"/>
      <c r="P21" s="19"/>
    </row>
    <row r="22" spans="1:16" ht="26.25" customHeight="1" x14ac:dyDescent="0.25">
      <c r="A22" s="40" t="s">
        <v>10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O22" s="12"/>
      <c r="P22" s="12"/>
    </row>
    <row r="23" spans="1:16" s="24" customFormat="1" ht="20.25" customHeight="1" x14ac:dyDescent="0.25">
      <c r="A23" s="39" t="s">
        <v>26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O23" s="25"/>
      <c r="P23" s="25"/>
    </row>
    <row r="24" spans="1:16" s="24" customFormat="1" ht="20.25" customHeight="1" x14ac:dyDescent="0.25">
      <c r="A24" s="39" t="s">
        <v>19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O24" s="25"/>
      <c r="P24" s="25"/>
    </row>
    <row r="25" spans="1:16" s="24" customFormat="1" ht="20.25" customHeight="1" x14ac:dyDescent="0.25">
      <c r="A25" s="39" t="s">
        <v>20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O25" s="25"/>
      <c r="P25" s="25"/>
    </row>
    <row r="26" spans="1:16" s="20" customFormat="1" x14ac:dyDescent="0.25">
      <c r="B26" s="21"/>
      <c r="F26" s="8"/>
      <c r="G26" s="8"/>
      <c r="H26" s="7"/>
      <c r="I26" s="7"/>
      <c r="J26" s="8"/>
      <c r="K26" s="22"/>
      <c r="L26" s="8"/>
      <c r="O26" s="12"/>
      <c r="P26" s="12"/>
    </row>
    <row r="27" spans="1:16" ht="32.25" customHeight="1" x14ac:dyDescent="0.25">
      <c r="A27" s="3" t="s">
        <v>13</v>
      </c>
      <c r="B27" s="3"/>
      <c r="C27" s="3"/>
      <c r="D27" s="3"/>
      <c r="E27" s="3"/>
      <c r="F27" s="3"/>
      <c r="G27" s="3" t="s">
        <v>14</v>
      </c>
      <c r="J27" s="3"/>
      <c r="K27" s="3"/>
      <c r="L27" s="3"/>
      <c r="O27" s="12"/>
      <c r="P27" s="12"/>
    </row>
    <row r="28" spans="1:16" x14ac:dyDescent="0.25">
      <c r="A28" s="3"/>
      <c r="B28" s="3"/>
      <c r="C28" s="3"/>
      <c r="D28" s="3"/>
      <c r="E28" s="3"/>
      <c r="F28" s="3"/>
      <c r="G28" s="3"/>
      <c r="J28" s="3"/>
      <c r="K28" s="3"/>
      <c r="L28" s="3"/>
      <c r="O28" s="12"/>
      <c r="P28" s="12"/>
    </row>
    <row r="29" spans="1:16" x14ac:dyDescent="0.25">
      <c r="A29" s="3"/>
      <c r="B29" s="3"/>
      <c r="C29" s="3"/>
      <c r="D29" s="3"/>
      <c r="E29" s="3"/>
      <c r="F29" s="3"/>
      <c r="G29" s="3"/>
      <c r="J29" s="3"/>
      <c r="K29" s="3"/>
      <c r="L29" s="3"/>
      <c r="O29" s="12"/>
      <c r="P29" s="12"/>
    </row>
    <row r="30" spans="1:16" x14ac:dyDescent="0.25">
      <c r="A30" s="3"/>
      <c r="B30" s="3"/>
      <c r="C30" s="3"/>
      <c r="D30" s="3"/>
      <c r="E30" s="3"/>
      <c r="F30" s="3"/>
      <c r="G30" s="3"/>
      <c r="J30" s="3"/>
      <c r="K30" s="3"/>
      <c r="L30" s="3"/>
      <c r="O30" s="12"/>
      <c r="P30" s="12"/>
    </row>
    <row r="31" spans="1:16" x14ac:dyDescent="0.25">
      <c r="A31" s="3"/>
      <c r="B31" s="3"/>
      <c r="C31" s="3"/>
      <c r="D31" s="3"/>
      <c r="E31" s="3"/>
      <c r="F31" s="3"/>
      <c r="G31" s="3"/>
      <c r="J31" s="3"/>
      <c r="K31" s="3"/>
      <c r="L31" s="3"/>
      <c r="O31" s="12"/>
      <c r="P31" s="12"/>
    </row>
    <row r="32" spans="1:16" x14ac:dyDescent="0.25">
      <c r="A32" s="3"/>
      <c r="B32" s="3"/>
      <c r="C32" s="3"/>
      <c r="D32" s="3"/>
      <c r="E32" s="3"/>
      <c r="F32" s="3"/>
      <c r="G32" s="3"/>
      <c r="J32" s="3"/>
      <c r="K32" s="3"/>
      <c r="L32" s="3"/>
      <c r="O32" s="12"/>
      <c r="P32" s="12"/>
    </row>
    <row r="33" spans="1:16" x14ac:dyDescent="0.25">
      <c r="A33" s="3"/>
      <c r="B33" s="3"/>
      <c r="C33" s="3"/>
      <c r="D33" s="3"/>
      <c r="E33" s="3"/>
      <c r="F33" s="3"/>
      <c r="G33" s="3"/>
      <c r="J33" s="3"/>
      <c r="K33" s="3"/>
      <c r="L33" s="3"/>
      <c r="O33" s="12"/>
      <c r="P33" s="12"/>
    </row>
    <row r="34" spans="1:16" x14ac:dyDescent="0.25">
      <c r="K34" s="23"/>
      <c r="O34" s="12"/>
      <c r="P34" s="12"/>
    </row>
    <row r="35" spans="1:16" x14ac:dyDescent="0.25">
      <c r="K35" s="23"/>
      <c r="O35" s="12"/>
      <c r="P35" s="12"/>
    </row>
    <row r="36" spans="1:16" x14ac:dyDescent="0.25">
      <c r="K36" s="23"/>
      <c r="O36" s="12"/>
      <c r="P36" s="12"/>
    </row>
    <row r="37" spans="1:16" x14ac:dyDescent="0.25">
      <c r="K37" s="23"/>
      <c r="O37" s="12"/>
      <c r="P37" s="12"/>
    </row>
    <row r="38" spans="1:16" x14ac:dyDescent="0.25">
      <c r="O38" s="12"/>
      <c r="P38" s="12"/>
    </row>
    <row r="39" spans="1:16" x14ac:dyDescent="0.25">
      <c r="O39" s="12"/>
      <c r="P39" s="12"/>
    </row>
    <row r="40" spans="1:16" x14ac:dyDescent="0.25">
      <c r="O40" s="12"/>
      <c r="P40" s="12"/>
    </row>
    <row r="41" spans="1:16" x14ac:dyDescent="0.25">
      <c r="O41" s="12"/>
      <c r="P41" s="12"/>
    </row>
    <row r="42" spans="1:16" x14ac:dyDescent="0.25">
      <c r="O42" s="12"/>
      <c r="P42" s="12"/>
    </row>
    <row r="43" spans="1:16" x14ac:dyDescent="0.25">
      <c r="O43" s="12"/>
      <c r="P43" s="12"/>
    </row>
    <row r="44" spans="1:16" x14ac:dyDescent="0.25">
      <c r="O44" s="12"/>
      <c r="P44" s="12"/>
    </row>
    <row r="45" spans="1:16" x14ac:dyDescent="0.25">
      <c r="O45" s="12"/>
      <c r="P45" s="12"/>
    </row>
    <row r="46" spans="1:16" x14ac:dyDescent="0.25">
      <c r="O46" s="12"/>
      <c r="P46" s="12"/>
    </row>
    <row r="47" spans="1:16" x14ac:dyDescent="0.25">
      <c r="O47" s="12"/>
      <c r="P47" s="12"/>
    </row>
    <row r="48" spans="1:16" x14ac:dyDescent="0.25">
      <c r="O48" s="12"/>
      <c r="P48" s="12"/>
    </row>
    <row r="49" spans="15:16" x14ac:dyDescent="0.25">
      <c r="O49" s="12"/>
      <c r="P49" s="12"/>
    </row>
    <row r="50" spans="15:16" x14ac:dyDescent="0.25">
      <c r="O50" s="12"/>
      <c r="P50" s="12"/>
    </row>
    <row r="51" spans="15:16" x14ac:dyDescent="0.25">
      <c r="O51" s="12"/>
      <c r="P51" s="12"/>
    </row>
    <row r="52" spans="15:16" x14ac:dyDescent="0.25">
      <c r="O52" s="12"/>
      <c r="P52" s="12"/>
    </row>
    <row r="53" spans="15:16" x14ac:dyDescent="0.25">
      <c r="O53" s="12"/>
      <c r="P53" s="12"/>
    </row>
  </sheetData>
  <mergeCells count="26">
    <mergeCell ref="A3:L3"/>
    <mergeCell ref="L9:L11"/>
    <mergeCell ref="J9:J11"/>
    <mergeCell ref="K9:K11"/>
    <mergeCell ref="B4:L4"/>
    <mergeCell ref="C6:L6"/>
    <mergeCell ref="A6:B6"/>
    <mergeCell ref="C7:L7"/>
    <mergeCell ref="A7:B7"/>
    <mergeCell ref="A8:L8"/>
    <mergeCell ref="B9:C11"/>
    <mergeCell ref="A9:A11"/>
    <mergeCell ref="D9:D11"/>
    <mergeCell ref="E9:E11"/>
    <mergeCell ref="F10:F11"/>
    <mergeCell ref="A25:L25"/>
    <mergeCell ref="A24:L24"/>
    <mergeCell ref="A23:L23"/>
    <mergeCell ref="A22:L22"/>
    <mergeCell ref="I9:I11"/>
    <mergeCell ref="B17:C17"/>
    <mergeCell ref="G10:G11"/>
    <mergeCell ref="H10:H11"/>
    <mergeCell ref="A20:L20"/>
    <mergeCell ref="A19:L19"/>
    <mergeCell ref="A18:L18"/>
  </mergeCells>
  <pageMargins left="0" right="0" top="0" bottom="0" header="0" footer="0"/>
  <pageSetup paperSize="9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sheetData/>
  <pageMargins left="0.70000004768371604" right="0.70000004768371604" top="0.75" bottom="0.75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Николаевна Денисова</dc:creator>
  <cp:lastModifiedBy>Баннов Максим Викторович</cp:lastModifiedBy>
  <cp:lastPrinted>2026-06-15T09:18:48Z</cp:lastPrinted>
  <dcterms:created xsi:type="dcterms:W3CDTF">2015-09-21T09:17:53Z</dcterms:created>
  <dcterms:modified xsi:type="dcterms:W3CDTF">2026-06-17T11:33:25Z</dcterms:modified>
</cp:coreProperties>
</file>