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120" windowWidth="24240" windowHeight="12900"/>
  </bookViews>
  <sheets>
    <sheet name="обосн" sheetId="8" r:id="rId1"/>
    <sheet name="Лист1" sheetId="9" r:id="rId2"/>
    <sheet name="Лист2" sheetId="10" r:id="rId3"/>
  </sheets>
  <definedNames>
    <definedName name="_xlnm._FilterDatabase" localSheetId="0" hidden="1">обосн!$A$7:$P$88</definedName>
  </definedNames>
  <calcPr calcId="144525" refMode="R1C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8" l="1"/>
  <c r="K10" i="8"/>
  <c r="L10" i="8" s="1"/>
  <c r="M10" i="8"/>
  <c r="N10" i="8" s="1"/>
  <c r="O10" i="8" s="1"/>
  <c r="P10" i="8" s="1"/>
  <c r="J11" i="8"/>
  <c r="K11" i="8"/>
  <c r="L11" i="8" s="1"/>
  <c r="M11" i="8"/>
  <c r="N11" i="8" s="1"/>
  <c r="O11" i="8" s="1"/>
  <c r="P11" i="8" s="1"/>
  <c r="J12" i="8"/>
  <c r="K12" i="8"/>
  <c r="L12" i="8" s="1"/>
  <c r="M12" i="8"/>
  <c r="N12" i="8" s="1"/>
  <c r="O12" i="8" s="1"/>
  <c r="P12" i="8" s="1"/>
  <c r="J13" i="8"/>
  <c r="K13" i="8"/>
  <c r="L13" i="8" s="1"/>
  <c r="M13" i="8"/>
  <c r="N13" i="8"/>
  <c r="O13" i="8" s="1"/>
  <c r="P13" i="8" s="1"/>
  <c r="J14" i="8"/>
  <c r="K14" i="8"/>
  <c r="L14" i="8" s="1"/>
  <c r="M14" i="8"/>
  <c r="N14" i="8"/>
  <c r="O14" i="8" s="1"/>
  <c r="P14" i="8" s="1"/>
  <c r="J15" i="8"/>
  <c r="K15" i="8"/>
  <c r="L15" i="8"/>
  <c r="M15" i="8"/>
  <c r="N15" i="8"/>
  <c r="O15" i="8" s="1"/>
  <c r="P15" i="8" s="1"/>
  <c r="J16" i="8"/>
  <c r="K16" i="8"/>
  <c r="L16" i="8"/>
  <c r="M16" i="8"/>
  <c r="N16" i="8"/>
  <c r="O16" i="8" s="1"/>
  <c r="P16" i="8" s="1"/>
  <c r="J17" i="8"/>
  <c r="L17" i="8" s="1"/>
  <c r="K17" i="8"/>
  <c r="M17" i="8"/>
  <c r="N17" i="8"/>
  <c r="O17" i="8" s="1"/>
  <c r="P17" i="8" s="1"/>
  <c r="J18" i="8"/>
  <c r="L18" i="8" s="1"/>
  <c r="K18" i="8"/>
  <c r="M18" i="8"/>
  <c r="N18" i="8"/>
  <c r="O18" i="8"/>
  <c r="P18" i="8" s="1"/>
  <c r="J19" i="8"/>
  <c r="L19" i="8" s="1"/>
  <c r="K19" i="8"/>
  <c r="M19" i="8"/>
  <c r="N19" i="8"/>
  <c r="O19" i="8"/>
  <c r="P19" i="8" s="1"/>
  <c r="J20" i="8"/>
  <c r="K20" i="8"/>
  <c r="L20" i="8" s="1"/>
  <c r="M20" i="8"/>
  <c r="N20" i="8" s="1"/>
  <c r="O20" i="8" s="1"/>
  <c r="P20" i="8" s="1"/>
  <c r="J21" i="8"/>
  <c r="K21" i="8"/>
  <c r="L21" i="8" s="1"/>
  <c r="M21" i="8"/>
  <c r="N21" i="8" s="1"/>
  <c r="O21" i="8" s="1"/>
  <c r="P21" i="8" s="1"/>
  <c r="J22" i="8"/>
  <c r="K22" i="8"/>
  <c r="L22" i="8" s="1"/>
  <c r="M22" i="8"/>
  <c r="N22" i="8" s="1"/>
  <c r="O22" i="8" s="1"/>
  <c r="P22" i="8" s="1"/>
  <c r="J23" i="8"/>
  <c r="K23" i="8"/>
  <c r="L23" i="8" s="1"/>
  <c r="M23" i="8"/>
  <c r="N23" i="8"/>
  <c r="O23" i="8" s="1"/>
  <c r="P23" i="8" s="1"/>
  <c r="J24" i="8"/>
  <c r="K24" i="8"/>
  <c r="L24" i="8" s="1"/>
  <c r="M24" i="8"/>
  <c r="N24" i="8"/>
  <c r="O24" i="8" s="1"/>
  <c r="P24" i="8" s="1"/>
  <c r="J25" i="8"/>
  <c r="K25" i="8"/>
  <c r="L25" i="8"/>
  <c r="M25" i="8"/>
  <c r="N25" i="8"/>
  <c r="O25" i="8" s="1"/>
  <c r="P25" i="8" s="1"/>
  <c r="J26" i="8"/>
  <c r="K26" i="8"/>
  <c r="L26" i="8"/>
  <c r="M26" i="8"/>
  <c r="N26" i="8"/>
  <c r="O26" i="8" s="1"/>
  <c r="P26" i="8" s="1"/>
  <c r="J27" i="8"/>
  <c r="K27" i="8"/>
  <c r="L27" i="8"/>
  <c r="M27" i="8"/>
  <c r="N27" i="8"/>
  <c r="O27" i="8" s="1"/>
  <c r="P27" i="8" s="1"/>
  <c r="J28" i="8"/>
  <c r="L28" i="8" s="1"/>
  <c r="K28" i="8"/>
  <c r="M28" i="8"/>
  <c r="N28" i="8"/>
  <c r="O28" i="8"/>
  <c r="P28" i="8" s="1"/>
  <c r="J29" i="8"/>
  <c r="L29" i="8" s="1"/>
  <c r="K29" i="8"/>
  <c r="M29" i="8"/>
  <c r="N29" i="8"/>
  <c r="O29" i="8"/>
  <c r="P29" i="8" s="1"/>
  <c r="J30" i="8"/>
  <c r="L30" i="8" s="1"/>
  <c r="K30" i="8"/>
  <c r="M30" i="8"/>
  <c r="N30" i="8" s="1"/>
  <c r="O30" i="8" s="1"/>
  <c r="P30" i="8" s="1"/>
  <c r="J31" i="8"/>
  <c r="L31" i="8" s="1"/>
  <c r="K31" i="8"/>
  <c r="M31" i="8"/>
  <c r="N31" i="8" s="1"/>
  <c r="O31" i="8" s="1"/>
  <c r="P31" i="8" s="1"/>
  <c r="J32" i="8"/>
  <c r="K32" i="8"/>
  <c r="L32" i="8" s="1"/>
  <c r="M32" i="8"/>
  <c r="N32" i="8" s="1"/>
  <c r="O32" i="8" s="1"/>
  <c r="P32" i="8" s="1"/>
  <c r="J33" i="8"/>
  <c r="K33" i="8"/>
  <c r="L33" i="8" s="1"/>
  <c r="M33" i="8"/>
  <c r="N33" i="8" s="1"/>
  <c r="O33" i="8" s="1"/>
  <c r="P33" i="8" s="1"/>
  <c r="J34" i="8"/>
  <c r="K34" i="8"/>
  <c r="L34" i="8" s="1"/>
  <c r="M34" i="8"/>
  <c r="N34" i="8" s="1"/>
  <c r="O34" i="8" s="1"/>
  <c r="P34" i="8" s="1"/>
  <c r="J35" i="8"/>
  <c r="K35" i="8"/>
  <c r="L35" i="8" s="1"/>
  <c r="M35" i="8"/>
  <c r="N35" i="8"/>
  <c r="O35" i="8" s="1"/>
  <c r="P35" i="8" s="1"/>
  <c r="J36" i="8"/>
  <c r="K36" i="8"/>
  <c r="L36" i="8" s="1"/>
  <c r="M36" i="8"/>
  <c r="N36" i="8"/>
  <c r="O36" i="8" s="1"/>
  <c r="P36" i="8" s="1"/>
  <c r="J37" i="8"/>
  <c r="K37" i="8"/>
  <c r="L37" i="8"/>
  <c r="M37" i="8"/>
  <c r="N37" i="8"/>
  <c r="O37" i="8" s="1"/>
  <c r="P37" i="8" s="1"/>
  <c r="J38" i="8"/>
  <c r="K38" i="8"/>
  <c r="L38" i="8"/>
  <c r="M38" i="8"/>
  <c r="N38" i="8"/>
  <c r="O38" i="8" s="1"/>
  <c r="P38" i="8" s="1"/>
  <c r="J39" i="8"/>
  <c r="K39" i="8"/>
  <c r="L39" i="8"/>
  <c r="M39" i="8"/>
  <c r="N39" i="8"/>
  <c r="O39" i="8" s="1"/>
  <c r="P39" i="8" s="1"/>
  <c r="J40" i="8"/>
  <c r="L40" i="8" s="1"/>
  <c r="K40" i="8"/>
  <c r="M40" i="8"/>
  <c r="N40" i="8"/>
  <c r="O40" i="8"/>
  <c r="P40" i="8" s="1"/>
  <c r="J41" i="8"/>
  <c r="L41" i="8" s="1"/>
  <c r="K41" i="8"/>
  <c r="M41" i="8"/>
  <c r="N41" i="8"/>
  <c r="O41" i="8"/>
  <c r="P41" i="8" s="1"/>
  <c r="J42" i="8"/>
  <c r="L42" i="8" s="1"/>
  <c r="K42" i="8"/>
  <c r="M42" i="8"/>
  <c r="N42" i="8" s="1"/>
  <c r="O42" i="8" s="1"/>
  <c r="P42" i="8" s="1"/>
  <c r="J43" i="8"/>
  <c r="L43" i="8" s="1"/>
  <c r="K43" i="8"/>
  <c r="M43" i="8"/>
  <c r="N43" i="8" s="1"/>
  <c r="O43" i="8" s="1"/>
  <c r="P43" i="8" s="1"/>
  <c r="J44" i="8"/>
  <c r="K44" i="8"/>
  <c r="L44" i="8" s="1"/>
  <c r="M44" i="8"/>
  <c r="N44" i="8" s="1"/>
  <c r="O44" i="8" s="1"/>
  <c r="P44" i="8" s="1"/>
  <c r="J45" i="8"/>
  <c r="K45" i="8"/>
  <c r="L45" i="8" s="1"/>
  <c r="M45" i="8"/>
  <c r="N45" i="8" s="1"/>
  <c r="O45" i="8" s="1"/>
  <c r="P45" i="8" s="1"/>
  <c r="J46" i="8"/>
  <c r="K46" i="8"/>
  <c r="L46" i="8" s="1"/>
  <c r="M46" i="8"/>
  <c r="N46" i="8" s="1"/>
  <c r="O46" i="8" s="1"/>
  <c r="P46" i="8" s="1"/>
  <c r="J47" i="8"/>
  <c r="K47" i="8"/>
  <c r="L47" i="8" s="1"/>
  <c r="M47" i="8"/>
  <c r="N47" i="8"/>
  <c r="O47" i="8" s="1"/>
  <c r="P47" i="8" s="1"/>
  <c r="J48" i="8"/>
  <c r="K48" i="8"/>
  <c r="L48" i="8" s="1"/>
  <c r="M48" i="8"/>
  <c r="N48" i="8"/>
  <c r="O48" i="8" s="1"/>
  <c r="P48" i="8" s="1"/>
  <c r="J49" i="8"/>
  <c r="K49" i="8"/>
  <c r="L49" i="8"/>
  <c r="M49" i="8"/>
  <c r="N49" i="8"/>
  <c r="O49" i="8" s="1"/>
  <c r="P49" i="8" s="1"/>
  <c r="J50" i="8"/>
  <c r="K50" i="8"/>
  <c r="L50" i="8"/>
  <c r="M50" i="8"/>
  <c r="N50" i="8"/>
  <c r="O50" i="8" s="1"/>
  <c r="P50" i="8" s="1"/>
  <c r="J51" i="8"/>
  <c r="K51" i="8"/>
  <c r="L51" i="8"/>
  <c r="M51" i="8"/>
  <c r="N51" i="8"/>
  <c r="O51" i="8" s="1"/>
  <c r="P51" i="8" s="1"/>
  <c r="J52" i="8"/>
  <c r="L52" i="8" s="1"/>
  <c r="K52" i="8"/>
  <c r="M52" i="8"/>
  <c r="N52" i="8"/>
  <c r="O52" i="8"/>
  <c r="P52" i="8" s="1"/>
  <c r="J53" i="8"/>
  <c r="L53" i="8" s="1"/>
  <c r="K53" i="8"/>
  <c r="M53" i="8"/>
  <c r="N53" i="8"/>
  <c r="O53" i="8"/>
  <c r="P53" i="8" s="1"/>
  <c r="J54" i="8"/>
  <c r="L54" i="8" s="1"/>
  <c r="K54" i="8"/>
  <c r="M54" i="8"/>
  <c r="N54" i="8" s="1"/>
  <c r="O54" i="8" s="1"/>
  <c r="P54" i="8" s="1"/>
  <c r="J55" i="8"/>
  <c r="L55" i="8" s="1"/>
  <c r="K55" i="8"/>
  <c r="M55" i="8"/>
  <c r="N55" i="8" s="1"/>
  <c r="O55" i="8" s="1"/>
  <c r="P55" i="8" s="1"/>
  <c r="J56" i="8"/>
  <c r="K56" i="8"/>
  <c r="L56" i="8" s="1"/>
  <c r="M56" i="8"/>
  <c r="N56" i="8" s="1"/>
  <c r="O56" i="8" s="1"/>
  <c r="P56" i="8" s="1"/>
  <c r="J57" i="8"/>
  <c r="K57" i="8"/>
  <c r="L57" i="8" s="1"/>
  <c r="M57" i="8"/>
  <c r="N57" i="8" s="1"/>
  <c r="O57" i="8" s="1"/>
  <c r="P57" i="8" s="1"/>
  <c r="J58" i="8"/>
  <c r="K58" i="8"/>
  <c r="L58" i="8" s="1"/>
  <c r="M58" i="8"/>
  <c r="N58" i="8" s="1"/>
  <c r="O58" i="8" s="1"/>
  <c r="P58" i="8" s="1"/>
  <c r="J59" i="8"/>
  <c r="K59" i="8"/>
  <c r="L59" i="8" s="1"/>
  <c r="M59" i="8"/>
  <c r="N59" i="8"/>
  <c r="O59" i="8" s="1"/>
  <c r="P59" i="8" s="1"/>
  <c r="J60" i="8"/>
  <c r="K60" i="8"/>
  <c r="L60" i="8" s="1"/>
  <c r="M60" i="8"/>
  <c r="N60" i="8"/>
  <c r="O60" i="8" s="1"/>
  <c r="P60" i="8" s="1"/>
  <c r="J61" i="8"/>
  <c r="K61" i="8"/>
  <c r="L61" i="8"/>
  <c r="M61" i="8"/>
  <c r="N61" i="8"/>
  <c r="O61" i="8" s="1"/>
  <c r="P61" i="8" s="1"/>
  <c r="J62" i="8"/>
  <c r="K62" i="8"/>
  <c r="L62" i="8"/>
  <c r="M62" i="8"/>
  <c r="N62" i="8"/>
  <c r="O62" i="8" s="1"/>
  <c r="P62" i="8" s="1"/>
  <c r="J63" i="8"/>
  <c r="K63" i="8"/>
  <c r="L63" i="8"/>
  <c r="M63" i="8"/>
  <c r="N63" i="8"/>
  <c r="O63" i="8" s="1"/>
  <c r="P63" i="8" s="1"/>
  <c r="J64" i="8"/>
  <c r="L64" i="8" s="1"/>
  <c r="K64" i="8"/>
  <c r="M64" i="8"/>
  <c r="N64" i="8"/>
  <c r="O64" i="8"/>
  <c r="P64" i="8" s="1"/>
  <c r="J65" i="8"/>
  <c r="L65" i="8" s="1"/>
  <c r="K65" i="8"/>
  <c r="M65" i="8"/>
  <c r="N65" i="8"/>
  <c r="O65" i="8"/>
  <c r="P65" i="8" s="1"/>
  <c r="J66" i="8"/>
  <c r="L66" i="8" s="1"/>
  <c r="K66" i="8"/>
  <c r="M66" i="8"/>
  <c r="N66" i="8" s="1"/>
  <c r="O66" i="8" s="1"/>
  <c r="P66" i="8" s="1"/>
  <c r="J67" i="8"/>
  <c r="L67" i="8" s="1"/>
  <c r="K67" i="8"/>
  <c r="M67" i="8"/>
  <c r="N67" i="8" s="1"/>
  <c r="O67" i="8" s="1"/>
  <c r="P67" i="8" s="1"/>
  <c r="J68" i="8"/>
  <c r="K68" i="8"/>
  <c r="L68" i="8" s="1"/>
  <c r="M68" i="8"/>
  <c r="N68" i="8" s="1"/>
  <c r="O68" i="8" s="1"/>
  <c r="P68" i="8" s="1"/>
  <c r="J69" i="8"/>
  <c r="K69" i="8"/>
  <c r="L69" i="8" s="1"/>
  <c r="M69" i="8"/>
  <c r="N69" i="8" s="1"/>
  <c r="O69" i="8" s="1"/>
  <c r="P69" i="8" s="1"/>
  <c r="J70" i="8"/>
  <c r="K70" i="8"/>
  <c r="L70" i="8" s="1"/>
  <c r="M70" i="8"/>
  <c r="N70" i="8" s="1"/>
  <c r="O70" i="8" s="1"/>
  <c r="P70" i="8" s="1"/>
  <c r="J71" i="8"/>
  <c r="K71" i="8"/>
  <c r="L71" i="8" s="1"/>
  <c r="M71" i="8"/>
  <c r="N71" i="8"/>
  <c r="O71" i="8" s="1"/>
  <c r="P71" i="8" s="1"/>
  <c r="J72" i="8"/>
  <c r="K72" i="8"/>
  <c r="L72" i="8" s="1"/>
  <c r="M72" i="8"/>
  <c r="N72" i="8"/>
  <c r="O72" i="8" s="1"/>
  <c r="P72" i="8" s="1"/>
  <c r="J73" i="8"/>
  <c r="K73" i="8"/>
  <c r="L73" i="8"/>
  <c r="M73" i="8"/>
  <c r="N73" i="8"/>
  <c r="O73" i="8" s="1"/>
  <c r="P73" i="8" s="1"/>
  <c r="J74" i="8"/>
  <c r="K74" i="8"/>
  <c r="L74" i="8"/>
  <c r="M74" i="8"/>
  <c r="N74" i="8"/>
  <c r="O74" i="8" s="1"/>
  <c r="P74" i="8" s="1"/>
  <c r="J75" i="8"/>
  <c r="L75" i="8" s="1"/>
  <c r="K75" i="8"/>
  <c r="M75" i="8"/>
  <c r="N75" i="8"/>
  <c r="O75" i="8" s="1"/>
  <c r="P75" i="8" s="1"/>
  <c r="J76" i="8"/>
  <c r="L76" i="8" s="1"/>
  <c r="K76" i="8"/>
  <c r="M76" i="8"/>
  <c r="N76" i="8"/>
  <c r="O76" i="8"/>
  <c r="P76" i="8" s="1"/>
  <c r="J77" i="8"/>
  <c r="L77" i="8" s="1"/>
  <c r="K77" i="8"/>
  <c r="M77" i="8"/>
  <c r="N77" i="8"/>
  <c r="O77" i="8"/>
  <c r="P77" i="8" s="1"/>
  <c r="J78" i="8"/>
  <c r="L78" i="8" s="1"/>
  <c r="K78" i="8"/>
  <c r="M78" i="8"/>
  <c r="N78" i="8" s="1"/>
  <c r="O78" i="8" s="1"/>
  <c r="P78" i="8" s="1"/>
  <c r="J79" i="8"/>
  <c r="L79" i="8" s="1"/>
  <c r="K79" i="8"/>
  <c r="M79" i="8"/>
  <c r="N79" i="8" s="1"/>
  <c r="O79" i="8" s="1"/>
  <c r="P79" i="8" s="1"/>
  <c r="J80" i="8"/>
  <c r="K80" i="8"/>
  <c r="L80" i="8" s="1"/>
  <c r="M80" i="8"/>
  <c r="N80" i="8" s="1"/>
  <c r="O80" i="8" s="1"/>
  <c r="P80" i="8" s="1"/>
  <c r="J81" i="8"/>
  <c r="K81" i="8"/>
  <c r="L81" i="8" s="1"/>
  <c r="M81" i="8"/>
  <c r="N81" i="8" s="1"/>
  <c r="O81" i="8" s="1"/>
  <c r="P81" i="8" s="1"/>
  <c r="J82" i="8"/>
  <c r="K82" i="8"/>
  <c r="L82" i="8" s="1"/>
  <c r="M82" i="8"/>
  <c r="N82" i="8" s="1"/>
  <c r="O82" i="8" s="1"/>
  <c r="P82" i="8" s="1"/>
  <c r="J83" i="8"/>
  <c r="K83" i="8"/>
  <c r="L83" i="8" s="1"/>
  <c r="M83" i="8"/>
  <c r="N83" i="8"/>
  <c r="O83" i="8" s="1"/>
  <c r="P83" i="8" s="1"/>
  <c r="J84" i="8"/>
  <c r="K84" i="8"/>
  <c r="L84" i="8" s="1"/>
  <c r="M84" i="8"/>
  <c r="N84" i="8"/>
  <c r="O84" i="8" s="1"/>
  <c r="P84" i="8" s="1"/>
  <c r="J85" i="8"/>
  <c r="K85" i="8"/>
  <c r="L85" i="8"/>
  <c r="M85" i="8"/>
  <c r="N85" i="8"/>
  <c r="O85" i="8" s="1"/>
  <c r="P85" i="8" s="1"/>
  <c r="J86" i="8"/>
  <c r="K86" i="8"/>
  <c r="L86" i="8"/>
  <c r="M86" i="8"/>
  <c r="N86" i="8"/>
  <c r="O86" i="8" s="1"/>
  <c r="P86" i="8" s="1"/>
  <c r="M9" i="8" l="1"/>
  <c r="N9" i="8" s="1"/>
  <c r="K9" i="8"/>
  <c r="J9" i="8"/>
  <c r="L9" i="8" l="1"/>
  <c r="O9" i="8"/>
  <c r="P9" i="8" s="1"/>
  <c r="P87" i="8" l="1"/>
  <c r="J88" i="8" l="1"/>
</calcChain>
</file>

<file path=xl/sharedStrings.xml><?xml version="1.0" encoding="utf-8"?>
<sst xmlns="http://schemas.openxmlformats.org/spreadsheetml/2006/main" count="186" uniqueCount="112">
  <si>
    <t>Кол-во</t>
  </si>
  <si>
    <t xml:space="preserve">                                                              Приложение № 2 к документации.</t>
  </si>
  <si>
    <t>№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</si>
  <si>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</si>
  <si>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</si>
  <si>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</si>
  <si>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</si>
  <si>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>Количество предложений и иных источников информации</t>
  </si>
  <si>
    <r>
      <t xml:space="preserve">Средняя арифметическая цена за единицу     </t>
    </r>
    <r>
      <rPr>
        <b/>
        <i/>
        <sz val="10"/>
        <color indexed="8"/>
        <rFont val="Times New Roman"/>
        <family val="1"/>
        <charset val="204"/>
      </rPr>
      <t xml:space="preserve">&lt;ц&gt;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</si>
  <si>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</si>
  <si>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</si>
  <si>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0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color indexed="8"/>
        <rFont val="Times New Roman"/>
        <family val="1"/>
        <charset val="204"/>
      </rPr>
      <t>ц</t>
    </r>
    <r>
      <rPr>
        <i/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>- цена единицы)</t>
    </r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</si>
  <si>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</si>
  <si>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</si>
  <si>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</si>
  <si>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Итого:</t>
  </si>
  <si>
    <t>В результате проведенного расчета Н(М)ЦК составила:</t>
  </si>
  <si>
    <t>рублей</t>
  </si>
  <si>
    <t xml:space="preserve">* При определении Н(М)ЦК,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Программное обеспечение Официального сайта Российской Федерации в информационно-телекоммуникационной сети «Интернет» для размещения информации о размещении заказов на поставки товаров, выполнение работ, оказание услуг не позволяет проводить операции с такими значениями. Поэтому в случае необходимости Заказчиком применяется округление таких показателей согласно принятым математическим правилам.
</t>
  </si>
  <si>
    <t>Используемый метод определения НМЦК с обоснованием:</t>
  </si>
  <si>
    <t>Расчет НМЦК</t>
  </si>
  <si>
    <t>Метод сопоставимых рыночных цен (анализ рынка)</t>
  </si>
  <si>
    <t>Наименование объекта закупки</t>
  </si>
  <si>
    <t>Итого</t>
  </si>
  <si>
    <t>единица измерения</t>
  </si>
  <si>
    <t>Ведущий специалист по закупкам Контрактной службы_______________________Е.М. Макеева</t>
  </si>
  <si>
    <t>шт</t>
  </si>
  <si>
    <t>Обоснование начальной (максимальной) цены контракта
Поставка канцелярии</t>
  </si>
  <si>
    <t>Ручка шариковая синяя, узел 1мм, 0,5мм</t>
  </si>
  <si>
    <t>Ручка шариковая красная, узел 1мм, 0,5мм</t>
  </si>
  <si>
    <t>Ручка шариковая черная, узел 1мм, 0,5мм</t>
  </si>
  <si>
    <t>Ручка гелевая , синяя, 0,5мм</t>
  </si>
  <si>
    <t>Ручка гелевая , черная</t>
  </si>
  <si>
    <t>Ручка гелевая , красная</t>
  </si>
  <si>
    <t>Ручка маслянная синяя</t>
  </si>
  <si>
    <t>Ручка маслянная черная</t>
  </si>
  <si>
    <t>Ручка маслянная красная</t>
  </si>
  <si>
    <t>стержень для шариковых ручек синий</t>
  </si>
  <si>
    <t>Ручка корректор</t>
  </si>
  <si>
    <t>Файл прозрачный, глянцевый формат А4, в упаковке 100 штук, 40мкм</t>
  </si>
  <si>
    <t>Файл прозрачный, глянцевый формат А3, в упаковке 50 штук, 40мкм</t>
  </si>
  <si>
    <t>Набор магнитов для доски , 12 штук, диаметр-2см, микс</t>
  </si>
  <si>
    <t>Доска магнитная на стену, белая, 60*90, алюминиевая рама, набор для крепежа+полочка для маркеров</t>
  </si>
  <si>
    <t>Маркеры для белых досок, набор 12 штук, цвет черный, пулевидный наконечник, диаметр 3 мм</t>
  </si>
  <si>
    <t>Маркеры для белых досок, набор4 штуки, цветные, круглый наконечник, диаметр 2-5 мм</t>
  </si>
  <si>
    <t>Маркер  белый меловой для доски, 3мм</t>
  </si>
  <si>
    <t>Маркер перманентный черный</t>
  </si>
  <si>
    <t>Маркер перманентный белый</t>
  </si>
  <si>
    <t>Блок для записей, проклееный ,куб, 9*9*9 цветное чередование</t>
  </si>
  <si>
    <t>Блок для записей, проклееный ,51*51см</t>
  </si>
  <si>
    <t>Стикер 51*76 100 листо, ррозовый, НОРАХ</t>
  </si>
  <si>
    <t>Циркуль под карандаш</t>
  </si>
  <si>
    <t>Клей карандаш, Eric Krause, 15гр</t>
  </si>
  <si>
    <t>Папка пластик свнутренним боковым зажимом, 17мм, черный</t>
  </si>
  <si>
    <t>Папка-уголок,  А4,пластик, прозрачный 0,18 мм</t>
  </si>
  <si>
    <t>Папка-уголок,  А4,пластик, цветная 0,18 мм</t>
  </si>
  <si>
    <t>Корректор-ленточный, Eric Krause</t>
  </si>
  <si>
    <t>Линейка металлическая  длинна 30см</t>
  </si>
  <si>
    <t>Линейка металлическая  длинна 40см</t>
  </si>
  <si>
    <t>Линейка деревянная 30 см</t>
  </si>
  <si>
    <t>Линейка деревянная 25 см</t>
  </si>
  <si>
    <t>Сабельный резак для бумаги, кол-во разрезаемых листов 12,длина реза 300, тип прижима механический</t>
  </si>
  <si>
    <t>Карандаши цветные  (18 цветов в пачке)</t>
  </si>
  <si>
    <t>Карандаш черный</t>
  </si>
  <si>
    <t>Ластик треугольный, пластиковый держатель, 10*45*45, белый</t>
  </si>
  <si>
    <t>Скобы для степлера24/6 (пачка)</t>
  </si>
  <si>
    <t>Скобы для степлера10 (пачка)</t>
  </si>
  <si>
    <t>Папка скоросшиватель картонная  Дело, с зажимом, А4, мелованный картон, белая, механический механизм сшивания, длинна усиков 45-50мм</t>
  </si>
  <si>
    <t>Архивная папка с завязками, плотная, белая картон,  А4, вместимрость 400 листов, ширина корешка 45мм. Без механизма</t>
  </si>
  <si>
    <t xml:space="preserve">Папка с тесемками, картон белый, немелованный 320г/м </t>
  </si>
  <si>
    <t>Скоросшиватели пластиковые А4, до 100 листов</t>
  </si>
  <si>
    <t>Стикеры-закладки для книг, самоклеющие, прозрачные</t>
  </si>
  <si>
    <t>Папка-короб для бумаг, на завязках  А4, 75 мм, картон</t>
  </si>
  <si>
    <t>Папка-короб для бумаг, на завязках  А4,  50 мм, картон</t>
  </si>
  <si>
    <t>Папка с железными кольцами, А4, 35 мм, черная , до 220 листов</t>
  </si>
  <si>
    <t>Скотч канцелярский, ширина 48 мм, плотность 45мкм</t>
  </si>
  <si>
    <t>Зажим для бумаг, 15 мм, черный</t>
  </si>
  <si>
    <t>Зажим для бумаг, 19 мм, черный</t>
  </si>
  <si>
    <t>Зажим для бумаг, 41 мм, черный</t>
  </si>
  <si>
    <t>Зажим для бумаг, 51 мм, черный</t>
  </si>
  <si>
    <t>Зажим для бумаг, 25 мм, черный</t>
  </si>
  <si>
    <t>Папка регистратор  А4, 80мм, черная</t>
  </si>
  <si>
    <t>Папка А4  с пружинным скоросшивателем, черная, пластик</t>
  </si>
  <si>
    <t>Папка конверт на кнопкеА4</t>
  </si>
  <si>
    <t>Папка пластиковая на резинке, А4, 500мкм, серая</t>
  </si>
  <si>
    <t>Папка пластиковая на резинке, А4, 500мкм, красная</t>
  </si>
  <si>
    <t>Папка пластиковая на резинке \А4, 600мкм, с рисунком</t>
  </si>
  <si>
    <t>Скотч канцелярский, ширина 19 мм</t>
  </si>
  <si>
    <t>Маркер 1-5 мм  зеленый, оранжевый, розовый</t>
  </si>
  <si>
    <t>Часы офисные настенные, диаметр 30 см, круглые, кварцевый мнханизм</t>
  </si>
  <si>
    <t>Закладки клейкие, неоновые 45*12мм,8цветов*20листов, на пластиковом основании, не бумажные</t>
  </si>
  <si>
    <t>Ножницы, нержавеющая сталь, пластиковые ручки, длина 215мм</t>
  </si>
  <si>
    <t>Скрепки канцелярские,50мм, оцинкованные,  в упаковке 100шт</t>
  </si>
  <si>
    <t>Скрепки канцелярские,28мм, оцинкованные, серые в упаковке 100шт</t>
  </si>
  <si>
    <t xml:space="preserve">Степлер 24/6 </t>
  </si>
  <si>
    <t>Дырокол, 30 листов, металлический, черный</t>
  </si>
  <si>
    <t xml:space="preserve">Транспортир  </t>
  </si>
  <si>
    <t>Бумага милиметровая А3, набор 20 листов</t>
  </si>
  <si>
    <t>Папки скоросшиватели с  твердыми корочками</t>
  </si>
  <si>
    <t>Точилка для карандаша, пластик</t>
  </si>
  <si>
    <t>Корректор канцелярский, жидкий с кисточкой</t>
  </si>
  <si>
    <t>Лоток вертикальный для бумаг, пластиковый,одинарный, ширина 110мм</t>
  </si>
  <si>
    <t>Лоток горизонтальный для бумаг, пластиковый, черный решетчатый, 3штуки в упаковке</t>
  </si>
  <si>
    <t>Лоток вертикальный для бумаг, пластиковый, черный, 3 отделения</t>
  </si>
  <si>
    <t>Органайзер для ручек металлический</t>
  </si>
  <si>
    <t>упак</t>
  </si>
  <si>
    <t>уп</t>
  </si>
  <si>
    <t>компл</t>
  </si>
  <si>
    <t>Ценовое предложение                                                                                                        Вход. № 1244 от 21.07.2026</t>
  </si>
  <si>
    <t>Тетрадь 24л.  клетка, , цвет "Мята", обложка мелованный картон</t>
  </si>
  <si>
    <t>Ценовое предложение                                                                                                        Вход. №1247 от 21.07.2026</t>
  </si>
  <si>
    <t>Ценовое предложение                                                                                                        Вход. № 1248 от 21.07.2026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</si>
</sst>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0.0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vertAlign val="subscript"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41"/>
      </patternFill>
    </fill>
    <fill>
      <patternFill patternType="solid">
        <fgColor theme="0"/>
        <bgColor indexed="41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113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top"/>
    </xf>
    <xf numFmtId="0" fontId="9" fillId="0" borderId="0" xfId="0" applyFont="1" applyFill="1" applyAlignment="1" applyProtection="1">
      <alignment vertical="center"/>
      <protection locked="0"/>
    </xf>
    <xf numFmtId="0" fontId="2" fillId="0" borderId="0" xfId="0" applyFont="1" applyAlignment="1">
      <alignment vertical="top" wrapText="1"/>
    </xf>
    <xf numFmtId="0" fontId="3" fillId="0" borderId="0" xfId="0" applyFont="1" applyBorder="1"/>
    <xf numFmtId="0" fontId="3" fillId="0" borderId="0" xfId="0" applyFont="1" applyBorder="1" applyAlignment="1" applyProtection="1">
      <alignment horizontal="center" wrapText="1"/>
      <protection locked="0"/>
    </xf>
    <xf numFmtId="0" fontId="5" fillId="2" borderId="5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 wrapText="1"/>
    </xf>
    <xf numFmtId="2" fontId="5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2" fontId="3" fillId="0" borderId="0" xfId="0" applyNumberFormat="1" applyFont="1" applyBorder="1" applyAlignment="1">
      <alignment horizontal="center" vertical="center" wrapText="1"/>
    </xf>
    <xf numFmtId="1" fontId="3" fillId="0" borderId="0" xfId="0" applyNumberFormat="1" applyFont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10" fontId="3" fillId="0" borderId="0" xfId="0" applyNumberFormat="1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 wrapText="1"/>
    </xf>
    <xf numFmtId="165" fontId="4" fillId="0" borderId="0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2" fontId="10" fillId="0" borderId="0" xfId="0" applyNumberFormat="1" applyFont="1" applyAlignment="1">
      <alignment vertical="center"/>
    </xf>
    <xf numFmtId="0" fontId="10" fillId="0" borderId="0" xfId="0" applyFont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distributed" vertical="top" justifyLastLine="1"/>
    </xf>
    <xf numFmtId="0" fontId="2" fillId="0" borderId="1" xfId="0" applyFont="1" applyBorder="1"/>
    <xf numFmtId="2" fontId="11" fillId="0" borderId="1" xfId="0" applyNumberFormat="1" applyFont="1" applyFill="1" applyBorder="1" applyAlignment="1">
      <alignment vertical="top" wrapText="1"/>
    </xf>
    <xf numFmtId="0" fontId="2" fillId="4" borderId="0" xfId="0" applyFont="1" applyFill="1" applyBorder="1" applyAlignment="1">
      <alignment horizontal="distributed" vertical="top" wrapText="1" justifyLastLine="1"/>
    </xf>
    <xf numFmtId="0" fontId="0" fillId="0" borderId="0" xfId="0" applyBorder="1"/>
    <xf numFmtId="0" fontId="5" fillId="2" borderId="11" xfId="0" applyFont="1" applyFill="1" applyBorder="1" applyAlignment="1">
      <alignment horizontal="center" vertical="center" textRotation="90" wrapText="1"/>
    </xf>
    <xf numFmtId="0" fontId="5" fillId="2" borderId="12" xfId="0" applyFont="1" applyFill="1" applyBorder="1" applyAlignment="1">
      <alignment horizontal="center" vertical="center" textRotation="90" wrapText="1"/>
    </xf>
    <xf numFmtId="0" fontId="2" fillId="0" borderId="0" xfId="0" applyFont="1" applyBorder="1"/>
    <xf numFmtId="0" fontId="4" fillId="0" borderId="1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6" borderId="0" xfId="0" applyFont="1" applyFill="1"/>
    <xf numFmtId="2" fontId="12" fillId="0" borderId="14" xfId="0" applyNumberFormat="1" applyFont="1" applyFill="1" applyBorder="1" applyAlignment="1">
      <alignment vertical="top" wrapText="1"/>
    </xf>
    <xf numFmtId="2" fontId="12" fillId="0" borderId="1" xfId="0" applyNumberFormat="1" applyFont="1" applyFill="1" applyBorder="1" applyAlignment="1">
      <alignment vertical="top" wrapText="1"/>
    </xf>
    <xf numFmtId="1" fontId="2" fillId="0" borderId="1" xfId="0" applyNumberFormat="1" applyFont="1" applyFill="1" applyBorder="1" applyAlignment="1">
      <alignment horizontal="distributed" vertical="top" wrapText="1" justifyLastLine="1"/>
    </xf>
    <xf numFmtId="164" fontId="2" fillId="0" borderId="1" xfId="0" applyNumberFormat="1" applyFont="1" applyFill="1" applyBorder="1" applyAlignment="1">
      <alignment horizontal="distributed" vertical="top" wrapText="1" justifyLastLine="1"/>
    </xf>
    <xf numFmtId="0" fontId="2" fillId="0" borderId="1" xfId="0" applyFont="1" applyFill="1" applyBorder="1" applyAlignment="1">
      <alignment horizontal="distributed" vertical="top" justifyLastLine="1"/>
    </xf>
    <xf numFmtId="2" fontId="2" fillId="0" borderId="1" xfId="0" applyNumberFormat="1" applyFont="1" applyFill="1" applyBorder="1" applyAlignment="1">
      <alignment horizontal="distributed" vertical="top" wrapText="1" justifyLastLine="1"/>
    </xf>
    <xf numFmtId="165" fontId="2" fillId="0" borderId="1" xfId="0" applyNumberFormat="1" applyFont="1" applyFill="1" applyBorder="1" applyAlignment="1">
      <alignment horizontal="distributed" vertical="top" wrapText="1" justifyLastLine="1"/>
    </xf>
    <xf numFmtId="4" fontId="2" fillId="0" borderId="1" xfId="0" applyNumberFormat="1" applyFont="1" applyFill="1" applyBorder="1" applyAlignment="1">
      <alignment horizontal="center" vertical="top" wrapText="1" justifyLastLine="1"/>
    </xf>
    <xf numFmtId="0" fontId="2" fillId="0" borderId="0" xfId="0" applyFont="1" applyFill="1"/>
    <xf numFmtId="0" fontId="2" fillId="0" borderId="0" xfId="0" applyFont="1" applyFill="1" applyBorder="1"/>
    <xf numFmtId="4" fontId="2" fillId="0" borderId="0" xfId="0" applyNumberFormat="1" applyFont="1" applyFill="1" applyBorder="1"/>
    <xf numFmtId="0" fontId="5" fillId="3" borderId="0" xfId="0" applyFont="1" applyFill="1" applyBorder="1" applyAlignment="1">
      <alignment horizontal="center" vertical="center" textRotation="90" wrapText="1"/>
    </xf>
    <xf numFmtId="0" fontId="5" fillId="2" borderId="0" xfId="0" applyFont="1" applyFill="1" applyBorder="1" applyAlignment="1">
      <alignment horizontal="center" vertical="center" textRotation="90" wrapText="1"/>
    </xf>
    <xf numFmtId="0" fontId="5" fillId="2" borderId="0" xfId="0" applyFont="1" applyFill="1" applyBorder="1" applyAlignment="1">
      <alignment horizontal="center" vertical="top" wrapText="1"/>
    </xf>
    <xf numFmtId="0" fontId="5" fillId="4" borderId="0" xfId="0" applyFont="1" applyFill="1" applyBorder="1" applyAlignment="1">
      <alignment horizontal="center" vertical="center" wrapText="1"/>
    </xf>
    <xf numFmtId="0" fontId="11" fillId="5" borderId="0" xfId="0" applyFont="1" applyFill="1" applyBorder="1" applyAlignment="1">
      <alignment vertical="top" wrapText="1"/>
    </xf>
    <xf numFmtId="0" fontId="2" fillId="5" borderId="0" xfId="0" applyFont="1" applyFill="1" applyBorder="1" applyAlignment="1">
      <alignment horizontal="distributed" vertical="top" wrapText="1" justifyLastLine="1"/>
    </xf>
    <xf numFmtId="0" fontId="12" fillId="5" borderId="0" xfId="0" applyFont="1" applyFill="1" applyBorder="1" applyAlignment="1">
      <alignment vertical="top" wrapText="1"/>
    </xf>
    <xf numFmtId="1" fontId="2" fillId="5" borderId="0" xfId="0" applyNumberFormat="1" applyFont="1" applyFill="1" applyBorder="1" applyAlignment="1">
      <alignment horizontal="distributed" vertical="top" wrapText="1" justifyLastLine="1"/>
    </xf>
    <xf numFmtId="164" fontId="2" fillId="5" borderId="0" xfId="0" applyNumberFormat="1" applyFont="1" applyFill="1" applyBorder="1" applyAlignment="1">
      <alignment horizontal="distributed" vertical="top" wrapText="1" justifyLastLine="1"/>
    </xf>
    <xf numFmtId="0" fontId="2" fillId="5" borderId="0" xfId="0" applyFont="1" applyFill="1" applyBorder="1" applyAlignment="1">
      <alignment horizontal="distributed" vertical="top" justifyLastLine="1"/>
    </xf>
    <xf numFmtId="10" fontId="2" fillId="5" borderId="0" xfId="0" applyNumberFormat="1" applyFont="1" applyFill="1" applyBorder="1" applyAlignment="1">
      <alignment horizontal="distributed" vertical="top" justifyLastLine="1"/>
    </xf>
    <xf numFmtId="2" fontId="2" fillId="5" borderId="0" xfId="0" applyNumberFormat="1" applyFont="1" applyFill="1" applyBorder="1" applyAlignment="1">
      <alignment horizontal="distributed" vertical="top" wrapText="1" justifyLastLine="1"/>
    </xf>
    <xf numFmtId="165" fontId="2" fillId="5" borderId="0" xfId="0" applyNumberFormat="1" applyFont="1" applyFill="1" applyBorder="1" applyAlignment="1">
      <alignment horizontal="distributed" vertical="top" wrapText="1" justifyLastLine="1"/>
    </xf>
    <xf numFmtId="4" fontId="2" fillId="5" borderId="0" xfId="0" applyNumberFormat="1" applyFont="1" applyFill="1" applyBorder="1" applyAlignment="1">
      <alignment horizontal="center" vertical="top" wrapText="1" justifyLastLine="1"/>
    </xf>
    <xf numFmtId="4" fontId="4" fillId="0" borderId="0" xfId="0" applyNumberFormat="1" applyFont="1" applyBorder="1" applyAlignment="1">
      <alignment horizontal="center" vertical="center" wrapText="1"/>
    </xf>
    <xf numFmtId="2" fontId="10" fillId="0" borderId="0" xfId="0" applyNumberFormat="1" applyFont="1" applyBorder="1" applyAlignment="1">
      <alignment vertical="center"/>
    </xf>
    <xf numFmtId="2" fontId="5" fillId="0" borderId="0" xfId="0" applyNumberFormat="1" applyFont="1" applyBorder="1" applyAlignment="1">
      <alignment vertical="center"/>
    </xf>
    <xf numFmtId="0" fontId="9" fillId="0" borderId="0" xfId="0" applyFont="1" applyFill="1" applyBorder="1" applyAlignment="1" applyProtection="1">
      <alignment vertical="center"/>
      <protection locked="0"/>
    </xf>
    <xf numFmtId="0" fontId="13" fillId="0" borderId="0" xfId="0" applyFont="1" applyBorder="1" applyAlignment="1">
      <alignment horizontal="center" vertical="center"/>
    </xf>
    <xf numFmtId="2" fontId="12" fillId="0" borderId="10" xfId="0" applyNumberFormat="1" applyFont="1" applyFill="1" applyBorder="1" applyAlignment="1">
      <alignment vertical="top" wrapText="1"/>
    </xf>
    <xf numFmtId="0" fontId="5" fillId="0" borderId="13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justify" vertical="center" wrapText="1"/>
    </xf>
    <xf numFmtId="0" fontId="11" fillId="0" borderId="1" xfId="0" applyFont="1" applyBorder="1" applyAlignment="1">
      <alignment vertical="center" wrapText="1"/>
    </xf>
    <xf numFmtId="0" fontId="2" fillId="0" borderId="9" xfId="0" applyFont="1" applyFill="1" applyBorder="1" applyAlignment="1">
      <alignment horizontal="distributed" vertical="top" wrapText="1" justifyLastLine="1"/>
    </xf>
    <xf numFmtId="0" fontId="11" fillId="0" borderId="1" xfId="0" applyFont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textRotation="90" wrapText="1"/>
    </xf>
    <xf numFmtId="0" fontId="11" fillId="0" borderId="1" xfId="0" applyFont="1" applyFill="1" applyBorder="1" applyAlignment="1">
      <alignment horizontal="justify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textRotation="90" wrapText="1"/>
    </xf>
    <xf numFmtId="0" fontId="3" fillId="0" borderId="0" xfId="0" applyFont="1" applyFill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>
      <alignment horizontal="left" vertical="top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10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Alignment="1" applyProtection="1">
      <alignment horizontal="left" vertical="top" wrapText="1"/>
      <protection locked="0"/>
    </xf>
    <xf numFmtId="0" fontId="5" fillId="0" borderId="9" xfId="0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textRotation="90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1" xfId="0" applyFont="1" applyFill="1" applyBorder="1" applyAlignment="1">
      <alignment horizontal="center" vertical="center" textRotation="90" wrapText="1"/>
    </xf>
    <xf numFmtId="0" fontId="5" fillId="2" borderId="3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5" fillId="2" borderId="0" xfId="0" applyFont="1" applyFill="1" applyBorder="1" applyAlignment="1">
      <alignment horizontal="center" vertical="top" wrapText="1"/>
    </xf>
    <xf numFmtId="0" fontId="2" fillId="0" borderId="0" xfId="0" applyFont="1" applyBorder="1" applyAlignment="1" applyProtection="1">
      <alignment horizontal="left" vertical="top" wrapText="1"/>
      <protection locked="0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textRotation="90" wrapText="1"/>
    </xf>
    <xf numFmtId="2" fontId="5" fillId="2" borderId="0" xfId="0" applyNumberFormat="1" applyFont="1" applyFill="1" applyBorder="1" applyAlignment="1">
      <alignment horizontal="center" vertical="top" wrapText="1"/>
    </xf>
  </cellXfs>
  <cellStyles count="3">
    <cellStyle name="Обычный" xfId="0" builtinId="0"/>
    <cellStyle name="Обычный 2" xfId="2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7</xdr:row>
      <xdr:rowOff>952500</xdr:rowOff>
    </xdr:from>
    <xdr:to>
      <xdr:col>11</xdr:col>
      <xdr:colOff>0</xdr:colOff>
      <xdr:row>7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0" y="2628900"/>
          <a:ext cx="6667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7</xdr:row>
      <xdr:rowOff>923925</xdr:rowOff>
    </xdr:from>
    <xdr:to>
      <xdr:col>9</xdr:col>
      <xdr:colOff>1019175</xdr:colOff>
      <xdr:row>7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600325"/>
          <a:ext cx="923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7</xdr:row>
      <xdr:rowOff>1600200</xdr:rowOff>
    </xdr:from>
    <xdr:to>
      <xdr:col>11</xdr:col>
      <xdr:colOff>1504950</xdr:colOff>
      <xdr:row>7</xdr:row>
      <xdr:rowOff>1962150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3276600"/>
          <a:ext cx="9715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8</xdr:row>
      <xdr:rowOff>0</xdr:rowOff>
    </xdr:from>
    <xdr:to>
      <xdr:col>11</xdr:col>
      <xdr:colOff>1504950</xdr:colOff>
      <xdr:row>8</xdr:row>
      <xdr:rowOff>0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4314825"/>
          <a:ext cx="9715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8</xdr:row>
      <xdr:rowOff>0</xdr:rowOff>
    </xdr:from>
    <xdr:to>
      <xdr:col>11</xdr:col>
      <xdr:colOff>1504950</xdr:colOff>
      <xdr:row>8</xdr:row>
      <xdr:rowOff>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4314825"/>
          <a:ext cx="9715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8347</xdr:colOff>
      <xdr:row>8</xdr:row>
      <xdr:rowOff>181938</xdr:rowOff>
    </xdr:from>
    <xdr:to>
      <xdr:col>11</xdr:col>
      <xdr:colOff>1465672</xdr:colOff>
      <xdr:row>8</xdr:row>
      <xdr:rowOff>181938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5597" y="4734888"/>
          <a:ext cx="981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8347</xdr:colOff>
      <xdr:row>8</xdr:row>
      <xdr:rowOff>181938</xdr:rowOff>
    </xdr:from>
    <xdr:to>
      <xdr:col>11</xdr:col>
      <xdr:colOff>1465672</xdr:colOff>
      <xdr:row>8</xdr:row>
      <xdr:rowOff>181938</xdr:rowOff>
    </xdr:to>
    <xdr:pic>
      <xdr:nvPicPr>
        <xdr:cNvPr id="9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5597" y="4734888"/>
          <a:ext cx="981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8347</xdr:colOff>
      <xdr:row>9</xdr:row>
      <xdr:rowOff>181938</xdr:rowOff>
    </xdr:from>
    <xdr:to>
      <xdr:col>11</xdr:col>
      <xdr:colOff>1465672</xdr:colOff>
      <xdr:row>9</xdr:row>
      <xdr:rowOff>181938</xdr:rowOff>
    </xdr:to>
    <xdr:pic>
      <xdr:nvPicPr>
        <xdr:cNvPr id="10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5597" y="4953963"/>
          <a:ext cx="981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8347</xdr:colOff>
      <xdr:row>8</xdr:row>
      <xdr:rowOff>181938</xdr:rowOff>
    </xdr:from>
    <xdr:to>
      <xdr:col>11</xdr:col>
      <xdr:colOff>1465672</xdr:colOff>
      <xdr:row>8</xdr:row>
      <xdr:rowOff>181938</xdr:rowOff>
    </xdr:to>
    <xdr:pic>
      <xdr:nvPicPr>
        <xdr:cNvPr id="17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5597" y="4734888"/>
          <a:ext cx="981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8347</xdr:colOff>
      <xdr:row>9</xdr:row>
      <xdr:rowOff>181938</xdr:rowOff>
    </xdr:from>
    <xdr:to>
      <xdr:col>11</xdr:col>
      <xdr:colOff>1465672</xdr:colOff>
      <xdr:row>9</xdr:row>
      <xdr:rowOff>181938</xdr:rowOff>
    </xdr:to>
    <xdr:pic>
      <xdr:nvPicPr>
        <xdr:cNvPr id="18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5597" y="4953963"/>
          <a:ext cx="981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Z163"/>
  <sheetViews>
    <sheetView tabSelected="1" topLeftCell="A64" zoomScaleNormal="100" workbookViewId="0">
      <selection activeCell="S86" sqref="S86"/>
    </sheetView>
  </sheetViews>
  <sheetFormatPr defaultRowHeight="30.75" customHeight="1" x14ac:dyDescent="0.2"/>
  <cols>
    <col min="1" max="1" width="4.7109375" style="1" customWidth="1"/>
    <col min="2" max="2" width="48.28515625" style="1" customWidth="1"/>
    <col min="3" max="3" width="5" style="1" customWidth="1"/>
    <col min="4" max="4" width="6.140625" style="1" customWidth="1"/>
    <col min="5" max="5" width="5.85546875" style="29" customWidth="1"/>
    <col min="6" max="6" width="9.7109375" style="1" customWidth="1"/>
    <col min="7" max="7" width="9.5703125" style="1" customWidth="1"/>
    <col min="8" max="8" width="9.7109375" style="1" customWidth="1"/>
    <col min="9" max="9" width="7.28515625" style="1" customWidth="1"/>
    <col min="10" max="10" width="14.85546875" style="1" customWidth="1"/>
    <col min="11" max="11" width="14.140625" style="1" customWidth="1"/>
    <col min="12" max="12" width="10.28515625" style="1" customWidth="1"/>
    <col min="13" max="13" width="14.85546875" style="1" customWidth="1"/>
    <col min="14" max="14" width="20.28515625" style="1" customWidth="1"/>
    <col min="15" max="15" width="17.42578125" style="1" customWidth="1"/>
    <col min="16" max="16" width="15.140625" style="1" customWidth="1"/>
    <col min="17" max="257" width="9.140625" style="1"/>
    <col min="258" max="258" width="4.7109375" style="1" customWidth="1"/>
    <col min="259" max="259" width="30.140625" style="1" customWidth="1"/>
    <col min="260" max="260" width="5.85546875" style="1" customWidth="1"/>
    <col min="261" max="261" width="6.85546875" style="1" customWidth="1"/>
    <col min="262" max="262" width="9.7109375" style="1" customWidth="1"/>
    <col min="263" max="264" width="9.85546875" style="1" customWidth="1"/>
    <col min="265" max="265" width="6" style="1" customWidth="1"/>
    <col min="266" max="266" width="13.140625" style="1" customWidth="1"/>
    <col min="267" max="267" width="15.42578125" style="1" customWidth="1"/>
    <col min="268" max="268" width="14.28515625" style="1" customWidth="1"/>
    <col min="269" max="269" width="22.7109375" style="1" customWidth="1"/>
    <col min="270" max="270" width="13.85546875" style="1" customWidth="1"/>
    <col min="271" max="271" width="11" style="1" customWidth="1"/>
    <col min="272" max="272" width="11.28515625" style="1" customWidth="1"/>
    <col min="273" max="513" width="9.140625" style="1"/>
    <col min="514" max="514" width="4.7109375" style="1" customWidth="1"/>
    <col min="515" max="515" width="30.140625" style="1" customWidth="1"/>
    <col min="516" max="516" width="5.85546875" style="1" customWidth="1"/>
    <col min="517" max="517" width="6.85546875" style="1" customWidth="1"/>
    <col min="518" max="518" width="9.7109375" style="1" customWidth="1"/>
    <col min="519" max="520" width="9.85546875" style="1" customWidth="1"/>
    <col min="521" max="521" width="6" style="1" customWidth="1"/>
    <col min="522" max="522" width="13.140625" style="1" customWidth="1"/>
    <col min="523" max="523" width="15.42578125" style="1" customWidth="1"/>
    <col min="524" max="524" width="14.28515625" style="1" customWidth="1"/>
    <col min="525" max="525" width="22.7109375" style="1" customWidth="1"/>
    <col min="526" max="526" width="13.85546875" style="1" customWidth="1"/>
    <col min="527" max="527" width="11" style="1" customWidth="1"/>
    <col min="528" max="528" width="11.28515625" style="1" customWidth="1"/>
    <col min="529" max="769" width="9.140625" style="1"/>
    <col min="770" max="770" width="4.7109375" style="1" customWidth="1"/>
    <col min="771" max="771" width="30.140625" style="1" customWidth="1"/>
    <col min="772" max="772" width="5.85546875" style="1" customWidth="1"/>
    <col min="773" max="773" width="6.85546875" style="1" customWidth="1"/>
    <col min="774" max="774" width="9.7109375" style="1" customWidth="1"/>
    <col min="775" max="776" width="9.85546875" style="1" customWidth="1"/>
    <col min="777" max="777" width="6" style="1" customWidth="1"/>
    <col min="778" max="778" width="13.140625" style="1" customWidth="1"/>
    <col min="779" max="779" width="15.42578125" style="1" customWidth="1"/>
    <col min="780" max="780" width="14.28515625" style="1" customWidth="1"/>
    <col min="781" max="781" width="22.7109375" style="1" customWidth="1"/>
    <col min="782" max="782" width="13.85546875" style="1" customWidth="1"/>
    <col min="783" max="783" width="11" style="1" customWidth="1"/>
    <col min="784" max="784" width="11.28515625" style="1" customWidth="1"/>
    <col min="785" max="1025" width="9.140625" style="1"/>
    <col min="1026" max="1026" width="4.7109375" style="1" customWidth="1"/>
    <col min="1027" max="1027" width="30.140625" style="1" customWidth="1"/>
    <col min="1028" max="1028" width="5.85546875" style="1" customWidth="1"/>
    <col min="1029" max="1029" width="6.85546875" style="1" customWidth="1"/>
    <col min="1030" max="1030" width="9.7109375" style="1" customWidth="1"/>
    <col min="1031" max="1032" width="9.85546875" style="1" customWidth="1"/>
    <col min="1033" max="1033" width="6" style="1" customWidth="1"/>
    <col min="1034" max="1034" width="13.140625" style="1" customWidth="1"/>
    <col min="1035" max="1035" width="15.42578125" style="1" customWidth="1"/>
    <col min="1036" max="1036" width="14.28515625" style="1" customWidth="1"/>
    <col min="1037" max="1037" width="22.7109375" style="1" customWidth="1"/>
    <col min="1038" max="1038" width="13.85546875" style="1" customWidth="1"/>
    <col min="1039" max="1039" width="11" style="1" customWidth="1"/>
    <col min="1040" max="1040" width="11.28515625" style="1" customWidth="1"/>
    <col min="1041" max="1281" width="9.140625" style="1"/>
    <col min="1282" max="1282" width="4.7109375" style="1" customWidth="1"/>
    <col min="1283" max="1283" width="30.140625" style="1" customWidth="1"/>
    <col min="1284" max="1284" width="5.85546875" style="1" customWidth="1"/>
    <col min="1285" max="1285" width="6.85546875" style="1" customWidth="1"/>
    <col min="1286" max="1286" width="9.7109375" style="1" customWidth="1"/>
    <col min="1287" max="1288" width="9.85546875" style="1" customWidth="1"/>
    <col min="1289" max="1289" width="6" style="1" customWidth="1"/>
    <col min="1290" max="1290" width="13.140625" style="1" customWidth="1"/>
    <col min="1291" max="1291" width="15.42578125" style="1" customWidth="1"/>
    <col min="1292" max="1292" width="14.28515625" style="1" customWidth="1"/>
    <col min="1293" max="1293" width="22.7109375" style="1" customWidth="1"/>
    <col min="1294" max="1294" width="13.85546875" style="1" customWidth="1"/>
    <col min="1295" max="1295" width="11" style="1" customWidth="1"/>
    <col min="1296" max="1296" width="11.28515625" style="1" customWidth="1"/>
    <col min="1297" max="1537" width="9.140625" style="1"/>
    <col min="1538" max="1538" width="4.7109375" style="1" customWidth="1"/>
    <col min="1539" max="1539" width="30.140625" style="1" customWidth="1"/>
    <col min="1540" max="1540" width="5.85546875" style="1" customWidth="1"/>
    <col min="1541" max="1541" width="6.85546875" style="1" customWidth="1"/>
    <col min="1542" max="1542" width="9.7109375" style="1" customWidth="1"/>
    <col min="1543" max="1544" width="9.85546875" style="1" customWidth="1"/>
    <col min="1545" max="1545" width="6" style="1" customWidth="1"/>
    <col min="1546" max="1546" width="13.140625" style="1" customWidth="1"/>
    <col min="1547" max="1547" width="15.42578125" style="1" customWidth="1"/>
    <col min="1548" max="1548" width="14.28515625" style="1" customWidth="1"/>
    <col min="1549" max="1549" width="22.7109375" style="1" customWidth="1"/>
    <col min="1550" max="1550" width="13.85546875" style="1" customWidth="1"/>
    <col min="1551" max="1551" width="11" style="1" customWidth="1"/>
    <col min="1552" max="1552" width="11.28515625" style="1" customWidth="1"/>
    <col min="1553" max="1793" width="9.140625" style="1"/>
    <col min="1794" max="1794" width="4.7109375" style="1" customWidth="1"/>
    <col min="1795" max="1795" width="30.140625" style="1" customWidth="1"/>
    <col min="1796" max="1796" width="5.85546875" style="1" customWidth="1"/>
    <col min="1797" max="1797" width="6.85546875" style="1" customWidth="1"/>
    <col min="1798" max="1798" width="9.7109375" style="1" customWidth="1"/>
    <col min="1799" max="1800" width="9.85546875" style="1" customWidth="1"/>
    <col min="1801" max="1801" width="6" style="1" customWidth="1"/>
    <col min="1802" max="1802" width="13.140625" style="1" customWidth="1"/>
    <col min="1803" max="1803" width="15.42578125" style="1" customWidth="1"/>
    <col min="1804" max="1804" width="14.28515625" style="1" customWidth="1"/>
    <col min="1805" max="1805" width="22.7109375" style="1" customWidth="1"/>
    <col min="1806" max="1806" width="13.85546875" style="1" customWidth="1"/>
    <col min="1807" max="1807" width="11" style="1" customWidth="1"/>
    <col min="1808" max="1808" width="11.28515625" style="1" customWidth="1"/>
    <col min="1809" max="2049" width="9.140625" style="1"/>
    <col min="2050" max="2050" width="4.7109375" style="1" customWidth="1"/>
    <col min="2051" max="2051" width="30.140625" style="1" customWidth="1"/>
    <col min="2052" max="2052" width="5.85546875" style="1" customWidth="1"/>
    <col min="2053" max="2053" width="6.85546875" style="1" customWidth="1"/>
    <col min="2054" max="2054" width="9.7109375" style="1" customWidth="1"/>
    <col min="2055" max="2056" width="9.85546875" style="1" customWidth="1"/>
    <col min="2057" max="2057" width="6" style="1" customWidth="1"/>
    <col min="2058" max="2058" width="13.140625" style="1" customWidth="1"/>
    <col min="2059" max="2059" width="15.42578125" style="1" customWidth="1"/>
    <col min="2060" max="2060" width="14.28515625" style="1" customWidth="1"/>
    <col min="2061" max="2061" width="22.7109375" style="1" customWidth="1"/>
    <col min="2062" max="2062" width="13.85546875" style="1" customWidth="1"/>
    <col min="2063" max="2063" width="11" style="1" customWidth="1"/>
    <col min="2064" max="2064" width="11.28515625" style="1" customWidth="1"/>
    <col min="2065" max="2305" width="9.140625" style="1"/>
    <col min="2306" max="2306" width="4.7109375" style="1" customWidth="1"/>
    <col min="2307" max="2307" width="30.140625" style="1" customWidth="1"/>
    <col min="2308" max="2308" width="5.85546875" style="1" customWidth="1"/>
    <col min="2309" max="2309" width="6.85546875" style="1" customWidth="1"/>
    <col min="2310" max="2310" width="9.7109375" style="1" customWidth="1"/>
    <col min="2311" max="2312" width="9.85546875" style="1" customWidth="1"/>
    <col min="2313" max="2313" width="6" style="1" customWidth="1"/>
    <col min="2314" max="2314" width="13.140625" style="1" customWidth="1"/>
    <col min="2315" max="2315" width="15.42578125" style="1" customWidth="1"/>
    <col min="2316" max="2316" width="14.28515625" style="1" customWidth="1"/>
    <col min="2317" max="2317" width="22.7109375" style="1" customWidth="1"/>
    <col min="2318" max="2318" width="13.85546875" style="1" customWidth="1"/>
    <col min="2319" max="2319" width="11" style="1" customWidth="1"/>
    <col min="2320" max="2320" width="11.28515625" style="1" customWidth="1"/>
    <col min="2321" max="2561" width="9.140625" style="1"/>
    <col min="2562" max="2562" width="4.7109375" style="1" customWidth="1"/>
    <col min="2563" max="2563" width="30.140625" style="1" customWidth="1"/>
    <col min="2564" max="2564" width="5.85546875" style="1" customWidth="1"/>
    <col min="2565" max="2565" width="6.85546875" style="1" customWidth="1"/>
    <col min="2566" max="2566" width="9.7109375" style="1" customWidth="1"/>
    <col min="2567" max="2568" width="9.85546875" style="1" customWidth="1"/>
    <col min="2569" max="2569" width="6" style="1" customWidth="1"/>
    <col min="2570" max="2570" width="13.140625" style="1" customWidth="1"/>
    <col min="2571" max="2571" width="15.42578125" style="1" customWidth="1"/>
    <col min="2572" max="2572" width="14.28515625" style="1" customWidth="1"/>
    <col min="2573" max="2573" width="22.7109375" style="1" customWidth="1"/>
    <col min="2574" max="2574" width="13.85546875" style="1" customWidth="1"/>
    <col min="2575" max="2575" width="11" style="1" customWidth="1"/>
    <col min="2576" max="2576" width="11.28515625" style="1" customWidth="1"/>
    <col min="2577" max="2817" width="9.140625" style="1"/>
    <col min="2818" max="2818" width="4.7109375" style="1" customWidth="1"/>
    <col min="2819" max="2819" width="30.140625" style="1" customWidth="1"/>
    <col min="2820" max="2820" width="5.85546875" style="1" customWidth="1"/>
    <col min="2821" max="2821" width="6.85546875" style="1" customWidth="1"/>
    <col min="2822" max="2822" width="9.7109375" style="1" customWidth="1"/>
    <col min="2823" max="2824" width="9.85546875" style="1" customWidth="1"/>
    <col min="2825" max="2825" width="6" style="1" customWidth="1"/>
    <col min="2826" max="2826" width="13.140625" style="1" customWidth="1"/>
    <col min="2827" max="2827" width="15.42578125" style="1" customWidth="1"/>
    <col min="2828" max="2828" width="14.28515625" style="1" customWidth="1"/>
    <col min="2829" max="2829" width="22.7109375" style="1" customWidth="1"/>
    <col min="2830" max="2830" width="13.85546875" style="1" customWidth="1"/>
    <col min="2831" max="2831" width="11" style="1" customWidth="1"/>
    <col min="2832" max="2832" width="11.28515625" style="1" customWidth="1"/>
    <col min="2833" max="3073" width="9.140625" style="1"/>
    <col min="3074" max="3074" width="4.7109375" style="1" customWidth="1"/>
    <col min="3075" max="3075" width="30.140625" style="1" customWidth="1"/>
    <col min="3076" max="3076" width="5.85546875" style="1" customWidth="1"/>
    <col min="3077" max="3077" width="6.85546875" style="1" customWidth="1"/>
    <col min="3078" max="3078" width="9.7109375" style="1" customWidth="1"/>
    <col min="3079" max="3080" width="9.85546875" style="1" customWidth="1"/>
    <col min="3081" max="3081" width="6" style="1" customWidth="1"/>
    <col min="3082" max="3082" width="13.140625" style="1" customWidth="1"/>
    <col min="3083" max="3083" width="15.42578125" style="1" customWidth="1"/>
    <col min="3084" max="3084" width="14.28515625" style="1" customWidth="1"/>
    <col min="3085" max="3085" width="22.7109375" style="1" customWidth="1"/>
    <col min="3086" max="3086" width="13.85546875" style="1" customWidth="1"/>
    <col min="3087" max="3087" width="11" style="1" customWidth="1"/>
    <col min="3088" max="3088" width="11.28515625" style="1" customWidth="1"/>
    <col min="3089" max="3329" width="9.140625" style="1"/>
    <col min="3330" max="3330" width="4.7109375" style="1" customWidth="1"/>
    <col min="3331" max="3331" width="30.140625" style="1" customWidth="1"/>
    <col min="3332" max="3332" width="5.85546875" style="1" customWidth="1"/>
    <col min="3333" max="3333" width="6.85546875" style="1" customWidth="1"/>
    <col min="3334" max="3334" width="9.7109375" style="1" customWidth="1"/>
    <col min="3335" max="3336" width="9.85546875" style="1" customWidth="1"/>
    <col min="3337" max="3337" width="6" style="1" customWidth="1"/>
    <col min="3338" max="3338" width="13.140625" style="1" customWidth="1"/>
    <col min="3339" max="3339" width="15.42578125" style="1" customWidth="1"/>
    <col min="3340" max="3340" width="14.28515625" style="1" customWidth="1"/>
    <col min="3341" max="3341" width="22.7109375" style="1" customWidth="1"/>
    <col min="3342" max="3342" width="13.85546875" style="1" customWidth="1"/>
    <col min="3343" max="3343" width="11" style="1" customWidth="1"/>
    <col min="3344" max="3344" width="11.28515625" style="1" customWidth="1"/>
    <col min="3345" max="3585" width="9.140625" style="1"/>
    <col min="3586" max="3586" width="4.7109375" style="1" customWidth="1"/>
    <col min="3587" max="3587" width="30.140625" style="1" customWidth="1"/>
    <col min="3588" max="3588" width="5.85546875" style="1" customWidth="1"/>
    <col min="3589" max="3589" width="6.85546875" style="1" customWidth="1"/>
    <col min="3590" max="3590" width="9.7109375" style="1" customWidth="1"/>
    <col min="3591" max="3592" width="9.85546875" style="1" customWidth="1"/>
    <col min="3593" max="3593" width="6" style="1" customWidth="1"/>
    <col min="3594" max="3594" width="13.140625" style="1" customWidth="1"/>
    <col min="3595" max="3595" width="15.42578125" style="1" customWidth="1"/>
    <col min="3596" max="3596" width="14.28515625" style="1" customWidth="1"/>
    <col min="3597" max="3597" width="22.7109375" style="1" customWidth="1"/>
    <col min="3598" max="3598" width="13.85546875" style="1" customWidth="1"/>
    <col min="3599" max="3599" width="11" style="1" customWidth="1"/>
    <col min="3600" max="3600" width="11.28515625" style="1" customWidth="1"/>
    <col min="3601" max="3841" width="9.140625" style="1"/>
    <col min="3842" max="3842" width="4.7109375" style="1" customWidth="1"/>
    <col min="3843" max="3843" width="30.140625" style="1" customWidth="1"/>
    <col min="3844" max="3844" width="5.85546875" style="1" customWidth="1"/>
    <col min="3845" max="3845" width="6.85546875" style="1" customWidth="1"/>
    <col min="3846" max="3846" width="9.7109375" style="1" customWidth="1"/>
    <col min="3847" max="3848" width="9.85546875" style="1" customWidth="1"/>
    <col min="3849" max="3849" width="6" style="1" customWidth="1"/>
    <col min="3850" max="3850" width="13.140625" style="1" customWidth="1"/>
    <col min="3851" max="3851" width="15.42578125" style="1" customWidth="1"/>
    <col min="3852" max="3852" width="14.28515625" style="1" customWidth="1"/>
    <col min="3853" max="3853" width="22.7109375" style="1" customWidth="1"/>
    <col min="3854" max="3854" width="13.85546875" style="1" customWidth="1"/>
    <col min="3855" max="3855" width="11" style="1" customWidth="1"/>
    <col min="3856" max="3856" width="11.28515625" style="1" customWidth="1"/>
    <col min="3857" max="4097" width="9.140625" style="1"/>
    <col min="4098" max="4098" width="4.7109375" style="1" customWidth="1"/>
    <col min="4099" max="4099" width="30.140625" style="1" customWidth="1"/>
    <col min="4100" max="4100" width="5.85546875" style="1" customWidth="1"/>
    <col min="4101" max="4101" width="6.85546875" style="1" customWidth="1"/>
    <col min="4102" max="4102" width="9.7109375" style="1" customWidth="1"/>
    <col min="4103" max="4104" width="9.85546875" style="1" customWidth="1"/>
    <col min="4105" max="4105" width="6" style="1" customWidth="1"/>
    <col min="4106" max="4106" width="13.140625" style="1" customWidth="1"/>
    <col min="4107" max="4107" width="15.42578125" style="1" customWidth="1"/>
    <col min="4108" max="4108" width="14.28515625" style="1" customWidth="1"/>
    <col min="4109" max="4109" width="22.7109375" style="1" customWidth="1"/>
    <col min="4110" max="4110" width="13.85546875" style="1" customWidth="1"/>
    <col min="4111" max="4111" width="11" style="1" customWidth="1"/>
    <col min="4112" max="4112" width="11.28515625" style="1" customWidth="1"/>
    <col min="4113" max="4353" width="9.140625" style="1"/>
    <col min="4354" max="4354" width="4.7109375" style="1" customWidth="1"/>
    <col min="4355" max="4355" width="30.140625" style="1" customWidth="1"/>
    <col min="4356" max="4356" width="5.85546875" style="1" customWidth="1"/>
    <col min="4357" max="4357" width="6.85546875" style="1" customWidth="1"/>
    <col min="4358" max="4358" width="9.7109375" style="1" customWidth="1"/>
    <col min="4359" max="4360" width="9.85546875" style="1" customWidth="1"/>
    <col min="4361" max="4361" width="6" style="1" customWidth="1"/>
    <col min="4362" max="4362" width="13.140625" style="1" customWidth="1"/>
    <col min="4363" max="4363" width="15.42578125" style="1" customWidth="1"/>
    <col min="4364" max="4364" width="14.28515625" style="1" customWidth="1"/>
    <col min="4365" max="4365" width="22.7109375" style="1" customWidth="1"/>
    <col min="4366" max="4366" width="13.85546875" style="1" customWidth="1"/>
    <col min="4367" max="4367" width="11" style="1" customWidth="1"/>
    <col min="4368" max="4368" width="11.28515625" style="1" customWidth="1"/>
    <col min="4369" max="4609" width="9.140625" style="1"/>
    <col min="4610" max="4610" width="4.7109375" style="1" customWidth="1"/>
    <col min="4611" max="4611" width="30.140625" style="1" customWidth="1"/>
    <col min="4612" max="4612" width="5.85546875" style="1" customWidth="1"/>
    <col min="4613" max="4613" width="6.85546875" style="1" customWidth="1"/>
    <col min="4614" max="4614" width="9.7109375" style="1" customWidth="1"/>
    <col min="4615" max="4616" width="9.85546875" style="1" customWidth="1"/>
    <col min="4617" max="4617" width="6" style="1" customWidth="1"/>
    <col min="4618" max="4618" width="13.140625" style="1" customWidth="1"/>
    <col min="4619" max="4619" width="15.42578125" style="1" customWidth="1"/>
    <col min="4620" max="4620" width="14.28515625" style="1" customWidth="1"/>
    <col min="4621" max="4621" width="22.7109375" style="1" customWidth="1"/>
    <col min="4622" max="4622" width="13.85546875" style="1" customWidth="1"/>
    <col min="4623" max="4623" width="11" style="1" customWidth="1"/>
    <col min="4624" max="4624" width="11.28515625" style="1" customWidth="1"/>
    <col min="4625" max="4865" width="9.140625" style="1"/>
    <col min="4866" max="4866" width="4.7109375" style="1" customWidth="1"/>
    <col min="4867" max="4867" width="30.140625" style="1" customWidth="1"/>
    <col min="4868" max="4868" width="5.85546875" style="1" customWidth="1"/>
    <col min="4869" max="4869" width="6.85546875" style="1" customWidth="1"/>
    <col min="4870" max="4870" width="9.7109375" style="1" customWidth="1"/>
    <col min="4871" max="4872" width="9.85546875" style="1" customWidth="1"/>
    <col min="4873" max="4873" width="6" style="1" customWidth="1"/>
    <col min="4874" max="4874" width="13.140625" style="1" customWidth="1"/>
    <col min="4875" max="4875" width="15.42578125" style="1" customWidth="1"/>
    <col min="4876" max="4876" width="14.28515625" style="1" customWidth="1"/>
    <col min="4877" max="4877" width="22.7109375" style="1" customWidth="1"/>
    <col min="4878" max="4878" width="13.85546875" style="1" customWidth="1"/>
    <col min="4879" max="4879" width="11" style="1" customWidth="1"/>
    <col min="4880" max="4880" width="11.28515625" style="1" customWidth="1"/>
    <col min="4881" max="5121" width="9.140625" style="1"/>
    <col min="5122" max="5122" width="4.7109375" style="1" customWidth="1"/>
    <col min="5123" max="5123" width="30.140625" style="1" customWidth="1"/>
    <col min="5124" max="5124" width="5.85546875" style="1" customWidth="1"/>
    <col min="5125" max="5125" width="6.85546875" style="1" customWidth="1"/>
    <col min="5126" max="5126" width="9.7109375" style="1" customWidth="1"/>
    <col min="5127" max="5128" width="9.85546875" style="1" customWidth="1"/>
    <col min="5129" max="5129" width="6" style="1" customWidth="1"/>
    <col min="5130" max="5130" width="13.140625" style="1" customWidth="1"/>
    <col min="5131" max="5131" width="15.42578125" style="1" customWidth="1"/>
    <col min="5132" max="5132" width="14.28515625" style="1" customWidth="1"/>
    <col min="5133" max="5133" width="22.7109375" style="1" customWidth="1"/>
    <col min="5134" max="5134" width="13.85546875" style="1" customWidth="1"/>
    <col min="5135" max="5135" width="11" style="1" customWidth="1"/>
    <col min="5136" max="5136" width="11.28515625" style="1" customWidth="1"/>
    <col min="5137" max="5377" width="9.140625" style="1"/>
    <col min="5378" max="5378" width="4.7109375" style="1" customWidth="1"/>
    <col min="5379" max="5379" width="30.140625" style="1" customWidth="1"/>
    <col min="5380" max="5380" width="5.85546875" style="1" customWidth="1"/>
    <col min="5381" max="5381" width="6.85546875" style="1" customWidth="1"/>
    <col min="5382" max="5382" width="9.7109375" style="1" customWidth="1"/>
    <col min="5383" max="5384" width="9.85546875" style="1" customWidth="1"/>
    <col min="5385" max="5385" width="6" style="1" customWidth="1"/>
    <col min="5386" max="5386" width="13.140625" style="1" customWidth="1"/>
    <col min="5387" max="5387" width="15.42578125" style="1" customWidth="1"/>
    <col min="5388" max="5388" width="14.28515625" style="1" customWidth="1"/>
    <col min="5389" max="5389" width="22.7109375" style="1" customWidth="1"/>
    <col min="5390" max="5390" width="13.85546875" style="1" customWidth="1"/>
    <col min="5391" max="5391" width="11" style="1" customWidth="1"/>
    <col min="5392" max="5392" width="11.28515625" style="1" customWidth="1"/>
    <col min="5393" max="5633" width="9.140625" style="1"/>
    <col min="5634" max="5634" width="4.7109375" style="1" customWidth="1"/>
    <col min="5635" max="5635" width="30.140625" style="1" customWidth="1"/>
    <col min="5636" max="5636" width="5.85546875" style="1" customWidth="1"/>
    <col min="5637" max="5637" width="6.85546875" style="1" customWidth="1"/>
    <col min="5638" max="5638" width="9.7109375" style="1" customWidth="1"/>
    <col min="5639" max="5640" width="9.85546875" style="1" customWidth="1"/>
    <col min="5641" max="5641" width="6" style="1" customWidth="1"/>
    <col min="5642" max="5642" width="13.140625" style="1" customWidth="1"/>
    <col min="5643" max="5643" width="15.42578125" style="1" customWidth="1"/>
    <col min="5644" max="5644" width="14.28515625" style="1" customWidth="1"/>
    <col min="5645" max="5645" width="22.7109375" style="1" customWidth="1"/>
    <col min="5646" max="5646" width="13.85546875" style="1" customWidth="1"/>
    <col min="5647" max="5647" width="11" style="1" customWidth="1"/>
    <col min="5648" max="5648" width="11.28515625" style="1" customWidth="1"/>
    <col min="5649" max="5889" width="9.140625" style="1"/>
    <col min="5890" max="5890" width="4.7109375" style="1" customWidth="1"/>
    <col min="5891" max="5891" width="30.140625" style="1" customWidth="1"/>
    <col min="5892" max="5892" width="5.85546875" style="1" customWidth="1"/>
    <col min="5893" max="5893" width="6.85546875" style="1" customWidth="1"/>
    <col min="5894" max="5894" width="9.7109375" style="1" customWidth="1"/>
    <col min="5895" max="5896" width="9.85546875" style="1" customWidth="1"/>
    <col min="5897" max="5897" width="6" style="1" customWidth="1"/>
    <col min="5898" max="5898" width="13.140625" style="1" customWidth="1"/>
    <col min="5899" max="5899" width="15.42578125" style="1" customWidth="1"/>
    <col min="5900" max="5900" width="14.28515625" style="1" customWidth="1"/>
    <col min="5901" max="5901" width="22.7109375" style="1" customWidth="1"/>
    <col min="5902" max="5902" width="13.85546875" style="1" customWidth="1"/>
    <col min="5903" max="5903" width="11" style="1" customWidth="1"/>
    <col min="5904" max="5904" width="11.28515625" style="1" customWidth="1"/>
    <col min="5905" max="6145" width="9.140625" style="1"/>
    <col min="6146" max="6146" width="4.7109375" style="1" customWidth="1"/>
    <col min="6147" max="6147" width="30.140625" style="1" customWidth="1"/>
    <col min="6148" max="6148" width="5.85546875" style="1" customWidth="1"/>
    <col min="6149" max="6149" width="6.85546875" style="1" customWidth="1"/>
    <col min="6150" max="6150" width="9.7109375" style="1" customWidth="1"/>
    <col min="6151" max="6152" width="9.85546875" style="1" customWidth="1"/>
    <col min="6153" max="6153" width="6" style="1" customWidth="1"/>
    <col min="6154" max="6154" width="13.140625" style="1" customWidth="1"/>
    <col min="6155" max="6155" width="15.42578125" style="1" customWidth="1"/>
    <col min="6156" max="6156" width="14.28515625" style="1" customWidth="1"/>
    <col min="6157" max="6157" width="22.7109375" style="1" customWidth="1"/>
    <col min="6158" max="6158" width="13.85546875" style="1" customWidth="1"/>
    <col min="6159" max="6159" width="11" style="1" customWidth="1"/>
    <col min="6160" max="6160" width="11.28515625" style="1" customWidth="1"/>
    <col min="6161" max="6401" width="9.140625" style="1"/>
    <col min="6402" max="6402" width="4.7109375" style="1" customWidth="1"/>
    <col min="6403" max="6403" width="30.140625" style="1" customWidth="1"/>
    <col min="6404" max="6404" width="5.85546875" style="1" customWidth="1"/>
    <col min="6405" max="6405" width="6.85546875" style="1" customWidth="1"/>
    <col min="6406" max="6406" width="9.7109375" style="1" customWidth="1"/>
    <col min="6407" max="6408" width="9.85546875" style="1" customWidth="1"/>
    <col min="6409" max="6409" width="6" style="1" customWidth="1"/>
    <col min="6410" max="6410" width="13.140625" style="1" customWidth="1"/>
    <col min="6411" max="6411" width="15.42578125" style="1" customWidth="1"/>
    <col min="6412" max="6412" width="14.28515625" style="1" customWidth="1"/>
    <col min="6413" max="6413" width="22.7109375" style="1" customWidth="1"/>
    <col min="6414" max="6414" width="13.85546875" style="1" customWidth="1"/>
    <col min="6415" max="6415" width="11" style="1" customWidth="1"/>
    <col min="6416" max="6416" width="11.28515625" style="1" customWidth="1"/>
    <col min="6417" max="6657" width="9.140625" style="1"/>
    <col min="6658" max="6658" width="4.7109375" style="1" customWidth="1"/>
    <col min="6659" max="6659" width="30.140625" style="1" customWidth="1"/>
    <col min="6660" max="6660" width="5.85546875" style="1" customWidth="1"/>
    <col min="6661" max="6661" width="6.85546875" style="1" customWidth="1"/>
    <col min="6662" max="6662" width="9.7109375" style="1" customWidth="1"/>
    <col min="6663" max="6664" width="9.85546875" style="1" customWidth="1"/>
    <col min="6665" max="6665" width="6" style="1" customWidth="1"/>
    <col min="6666" max="6666" width="13.140625" style="1" customWidth="1"/>
    <col min="6667" max="6667" width="15.42578125" style="1" customWidth="1"/>
    <col min="6668" max="6668" width="14.28515625" style="1" customWidth="1"/>
    <col min="6669" max="6669" width="22.7109375" style="1" customWidth="1"/>
    <col min="6670" max="6670" width="13.85546875" style="1" customWidth="1"/>
    <col min="6671" max="6671" width="11" style="1" customWidth="1"/>
    <col min="6672" max="6672" width="11.28515625" style="1" customWidth="1"/>
    <col min="6673" max="6913" width="9.140625" style="1"/>
    <col min="6914" max="6914" width="4.7109375" style="1" customWidth="1"/>
    <col min="6915" max="6915" width="30.140625" style="1" customWidth="1"/>
    <col min="6916" max="6916" width="5.85546875" style="1" customWidth="1"/>
    <col min="6917" max="6917" width="6.85546875" style="1" customWidth="1"/>
    <col min="6918" max="6918" width="9.7109375" style="1" customWidth="1"/>
    <col min="6919" max="6920" width="9.85546875" style="1" customWidth="1"/>
    <col min="6921" max="6921" width="6" style="1" customWidth="1"/>
    <col min="6922" max="6922" width="13.140625" style="1" customWidth="1"/>
    <col min="6923" max="6923" width="15.42578125" style="1" customWidth="1"/>
    <col min="6924" max="6924" width="14.28515625" style="1" customWidth="1"/>
    <col min="6925" max="6925" width="22.7109375" style="1" customWidth="1"/>
    <col min="6926" max="6926" width="13.85546875" style="1" customWidth="1"/>
    <col min="6927" max="6927" width="11" style="1" customWidth="1"/>
    <col min="6928" max="6928" width="11.28515625" style="1" customWidth="1"/>
    <col min="6929" max="7169" width="9.140625" style="1"/>
    <col min="7170" max="7170" width="4.7109375" style="1" customWidth="1"/>
    <col min="7171" max="7171" width="30.140625" style="1" customWidth="1"/>
    <col min="7172" max="7172" width="5.85546875" style="1" customWidth="1"/>
    <col min="7173" max="7173" width="6.85546875" style="1" customWidth="1"/>
    <col min="7174" max="7174" width="9.7109375" style="1" customWidth="1"/>
    <col min="7175" max="7176" width="9.85546875" style="1" customWidth="1"/>
    <col min="7177" max="7177" width="6" style="1" customWidth="1"/>
    <col min="7178" max="7178" width="13.140625" style="1" customWidth="1"/>
    <col min="7179" max="7179" width="15.42578125" style="1" customWidth="1"/>
    <col min="7180" max="7180" width="14.28515625" style="1" customWidth="1"/>
    <col min="7181" max="7181" width="22.7109375" style="1" customWidth="1"/>
    <col min="7182" max="7182" width="13.85546875" style="1" customWidth="1"/>
    <col min="7183" max="7183" width="11" style="1" customWidth="1"/>
    <col min="7184" max="7184" width="11.28515625" style="1" customWidth="1"/>
    <col min="7185" max="7425" width="9.140625" style="1"/>
    <col min="7426" max="7426" width="4.7109375" style="1" customWidth="1"/>
    <col min="7427" max="7427" width="30.140625" style="1" customWidth="1"/>
    <col min="7428" max="7428" width="5.85546875" style="1" customWidth="1"/>
    <col min="7429" max="7429" width="6.85546875" style="1" customWidth="1"/>
    <col min="7430" max="7430" width="9.7109375" style="1" customWidth="1"/>
    <col min="7431" max="7432" width="9.85546875" style="1" customWidth="1"/>
    <col min="7433" max="7433" width="6" style="1" customWidth="1"/>
    <col min="7434" max="7434" width="13.140625" style="1" customWidth="1"/>
    <col min="7435" max="7435" width="15.42578125" style="1" customWidth="1"/>
    <col min="7436" max="7436" width="14.28515625" style="1" customWidth="1"/>
    <col min="7437" max="7437" width="22.7109375" style="1" customWidth="1"/>
    <col min="7438" max="7438" width="13.85546875" style="1" customWidth="1"/>
    <col min="7439" max="7439" width="11" style="1" customWidth="1"/>
    <col min="7440" max="7440" width="11.28515625" style="1" customWidth="1"/>
    <col min="7441" max="7681" width="9.140625" style="1"/>
    <col min="7682" max="7682" width="4.7109375" style="1" customWidth="1"/>
    <col min="7683" max="7683" width="30.140625" style="1" customWidth="1"/>
    <col min="7684" max="7684" width="5.85546875" style="1" customWidth="1"/>
    <col min="7685" max="7685" width="6.85546875" style="1" customWidth="1"/>
    <col min="7686" max="7686" width="9.7109375" style="1" customWidth="1"/>
    <col min="7687" max="7688" width="9.85546875" style="1" customWidth="1"/>
    <col min="7689" max="7689" width="6" style="1" customWidth="1"/>
    <col min="7690" max="7690" width="13.140625" style="1" customWidth="1"/>
    <col min="7691" max="7691" width="15.42578125" style="1" customWidth="1"/>
    <col min="7692" max="7692" width="14.28515625" style="1" customWidth="1"/>
    <col min="7693" max="7693" width="22.7109375" style="1" customWidth="1"/>
    <col min="7694" max="7694" width="13.85546875" style="1" customWidth="1"/>
    <col min="7695" max="7695" width="11" style="1" customWidth="1"/>
    <col min="7696" max="7696" width="11.28515625" style="1" customWidth="1"/>
    <col min="7697" max="7937" width="9.140625" style="1"/>
    <col min="7938" max="7938" width="4.7109375" style="1" customWidth="1"/>
    <col min="7939" max="7939" width="30.140625" style="1" customWidth="1"/>
    <col min="7940" max="7940" width="5.85546875" style="1" customWidth="1"/>
    <col min="7941" max="7941" width="6.85546875" style="1" customWidth="1"/>
    <col min="7942" max="7942" width="9.7109375" style="1" customWidth="1"/>
    <col min="7943" max="7944" width="9.85546875" style="1" customWidth="1"/>
    <col min="7945" max="7945" width="6" style="1" customWidth="1"/>
    <col min="7946" max="7946" width="13.140625" style="1" customWidth="1"/>
    <col min="7947" max="7947" width="15.42578125" style="1" customWidth="1"/>
    <col min="7948" max="7948" width="14.28515625" style="1" customWidth="1"/>
    <col min="7949" max="7949" width="22.7109375" style="1" customWidth="1"/>
    <col min="7950" max="7950" width="13.85546875" style="1" customWidth="1"/>
    <col min="7951" max="7951" width="11" style="1" customWidth="1"/>
    <col min="7952" max="7952" width="11.28515625" style="1" customWidth="1"/>
    <col min="7953" max="8193" width="9.140625" style="1"/>
    <col min="8194" max="8194" width="4.7109375" style="1" customWidth="1"/>
    <col min="8195" max="8195" width="30.140625" style="1" customWidth="1"/>
    <col min="8196" max="8196" width="5.85546875" style="1" customWidth="1"/>
    <col min="8197" max="8197" width="6.85546875" style="1" customWidth="1"/>
    <col min="8198" max="8198" width="9.7109375" style="1" customWidth="1"/>
    <col min="8199" max="8200" width="9.85546875" style="1" customWidth="1"/>
    <col min="8201" max="8201" width="6" style="1" customWidth="1"/>
    <col min="8202" max="8202" width="13.140625" style="1" customWidth="1"/>
    <col min="8203" max="8203" width="15.42578125" style="1" customWidth="1"/>
    <col min="8204" max="8204" width="14.28515625" style="1" customWidth="1"/>
    <col min="8205" max="8205" width="22.7109375" style="1" customWidth="1"/>
    <col min="8206" max="8206" width="13.85546875" style="1" customWidth="1"/>
    <col min="8207" max="8207" width="11" style="1" customWidth="1"/>
    <col min="8208" max="8208" width="11.28515625" style="1" customWidth="1"/>
    <col min="8209" max="8449" width="9.140625" style="1"/>
    <col min="8450" max="8450" width="4.7109375" style="1" customWidth="1"/>
    <col min="8451" max="8451" width="30.140625" style="1" customWidth="1"/>
    <col min="8452" max="8452" width="5.85546875" style="1" customWidth="1"/>
    <col min="8453" max="8453" width="6.85546875" style="1" customWidth="1"/>
    <col min="8454" max="8454" width="9.7109375" style="1" customWidth="1"/>
    <col min="8455" max="8456" width="9.85546875" style="1" customWidth="1"/>
    <col min="8457" max="8457" width="6" style="1" customWidth="1"/>
    <col min="8458" max="8458" width="13.140625" style="1" customWidth="1"/>
    <col min="8459" max="8459" width="15.42578125" style="1" customWidth="1"/>
    <col min="8460" max="8460" width="14.28515625" style="1" customWidth="1"/>
    <col min="8461" max="8461" width="22.7109375" style="1" customWidth="1"/>
    <col min="8462" max="8462" width="13.85546875" style="1" customWidth="1"/>
    <col min="8463" max="8463" width="11" style="1" customWidth="1"/>
    <col min="8464" max="8464" width="11.28515625" style="1" customWidth="1"/>
    <col min="8465" max="8705" width="9.140625" style="1"/>
    <col min="8706" max="8706" width="4.7109375" style="1" customWidth="1"/>
    <col min="8707" max="8707" width="30.140625" style="1" customWidth="1"/>
    <col min="8708" max="8708" width="5.85546875" style="1" customWidth="1"/>
    <col min="8709" max="8709" width="6.85546875" style="1" customWidth="1"/>
    <col min="8710" max="8710" width="9.7109375" style="1" customWidth="1"/>
    <col min="8711" max="8712" width="9.85546875" style="1" customWidth="1"/>
    <col min="8713" max="8713" width="6" style="1" customWidth="1"/>
    <col min="8714" max="8714" width="13.140625" style="1" customWidth="1"/>
    <col min="8715" max="8715" width="15.42578125" style="1" customWidth="1"/>
    <col min="8716" max="8716" width="14.28515625" style="1" customWidth="1"/>
    <col min="8717" max="8717" width="22.7109375" style="1" customWidth="1"/>
    <col min="8718" max="8718" width="13.85546875" style="1" customWidth="1"/>
    <col min="8719" max="8719" width="11" style="1" customWidth="1"/>
    <col min="8720" max="8720" width="11.28515625" style="1" customWidth="1"/>
    <col min="8721" max="8961" width="9.140625" style="1"/>
    <col min="8962" max="8962" width="4.7109375" style="1" customWidth="1"/>
    <col min="8963" max="8963" width="30.140625" style="1" customWidth="1"/>
    <col min="8964" max="8964" width="5.85546875" style="1" customWidth="1"/>
    <col min="8965" max="8965" width="6.85546875" style="1" customWidth="1"/>
    <col min="8966" max="8966" width="9.7109375" style="1" customWidth="1"/>
    <col min="8967" max="8968" width="9.85546875" style="1" customWidth="1"/>
    <col min="8969" max="8969" width="6" style="1" customWidth="1"/>
    <col min="8970" max="8970" width="13.140625" style="1" customWidth="1"/>
    <col min="8971" max="8971" width="15.42578125" style="1" customWidth="1"/>
    <col min="8972" max="8972" width="14.28515625" style="1" customWidth="1"/>
    <col min="8973" max="8973" width="22.7109375" style="1" customWidth="1"/>
    <col min="8974" max="8974" width="13.85546875" style="1" customWidth="1"/>
    <col min="8975" max="8975" width="11" style="1" customWidth="1"/>
    <col min="8976" max="8976" width="11.28515625" style="1" customWidth="1"/>
    <col min="8977" max="9217" width="9.140625" style="1"/>
    <col min="9218" max="9218" width="4.7109375" style="1" customWidth="1"/>
    <col min="9219" max="9219" width="30.140625" style="1" customWidth="1"/>
    <col min="9220" max="9220" width="5.85546875" style="1" customWidth="1"/>
    <col min="9221" max="9221" width="6.85546875" style="1" customWidth="1"/>
    <col min="9222" max="9222" width="9.7109375" style="1" customWidth="1"/>
    <col min="9223" max="9224" width="9.85546875" style="1" customWidth="1"/>
    <col min="9225" max="9225" width="6" style="1" customWidth="1"/>
    <col min="9226" max="9226" width="13.140625" style="1" customWidth="1"/>
    <col min="9227" max="9227" width="15.42578125" style="1" customWidth="1"/>
    <col min="9228" max="9228" width="14.28515625" style="1" customWidth="1"/>
    <col min="9229" max="9229" width="22.7109375" style="1" customWidth="1"/>
    <col min="9230" max="9230" width="13.85546875" style="1" customWidth="1"/>
    <col min="9231" max="9231" width="11" style="1" customWidth="1"/>
    <col min="9232" max="9232" width="11.28515625" style="1" customWidth="1"/>
    <col min="9233" max="9473" width="9.140625" style="1"/>
    <col min="9474" max="9474" width="4.7109375" style="1" customWidth="1"/>
    <col min="9475" max="9475" width="30.140625" style="1" customWidth="1"/>
    <col min="9476" max="9476" width="5.85546875" style="1" customWidth="1"/>
    <col min="9477" max="9477" width="6.85546875" style="1" customWidth="1"/>
    <col min="9478" max="9478" width="9.7109375" style="1" customWidth="1"/>
    <col min="9479" max="9480" width="9.85546875" style="1" customWidth="1"/>
    <col min="9481" max="9481" width="6" style="1" customWidth="1"/>
    <col min="9482" max="9482" width="13.140625" style="1" customWidth="1"/>
    <col min="9483" max="9483" width="15.42578125" style="1" customWidth="1"/>
    <col min="9484" max="9484" width="14.28515625" style="1" customWidth="1"/>
    <col min="9485" max="9485" width="22.7109375" style="1" customWidth="1"/>
    <col min="9486" max="9486" width="13.85546875" style="1" customWidth="1"/>
    <col min="9487" max="9487" width="11" style="1" customWidth="1"/>
    <col min="9488" max="9488" width="11.28515625" style="1" customWidth="1"/>
    <col min="9489" max="9729" width="9.140625" style="1"/>
    <col min="9730" max="9730" width="4.7109375" style="1" customWidth="1"/>
    <col min="9731" max="9731" width="30.140625" style="1" customWidth="1"/>
    <col min="9732" max="9732" width="5.85546875" style="1" customWidth="1"/>
    <col min="9733" max="9733" width="6.85546875" style="1" customWidth="1"/>
    <col min="9734" max="9734" width="9.7109375" style="1" customWidth="1"/>
    <col min="9735" max="9736" width="9.85546875" style="1" customWidth="1"/>
    <col min="9737" max="9737" width="6" style="1" customWidth="1"/>
    <col min="9738" max="9738" width="13.140625" style="1" customWidth="1"/>
    <col min="9739" max="9739" width="15.42578125" style="1" customWidth="1"/>
    <col min="9740" max="9740" width="14.28515625" style="1" customWidth="1"/>
    <col min="9741" max="9741" width="22.7109375" style="1" customWidth="1"/>
    <col min="9742" max="9742" width="13.85546875" style="1" customWidth="1"/>
    <col min="9743" max="9743" width="11" style="1" customWidth="1"/>
    <col min="9744" max="9744" width="11.28515625" style="1" customWidth="1"/>
    <col min="9745" max="9985" width="9.140625" style="1"/>
    <col min="9986" max="9986" width="4.7109375" style="1" customWidth="1"/>
    <col min="9987" max="9987" width="30.140625" style="1" customWidth="1"/>
    <col min="9988" max="9988" width="5.85546875" style="1" customWidth="1"/>
    <col min="9989" max="9989" width="6.85546875" style="1" customWidth="1"/>
    <col min="9990" max="9990" width="9.7109375" style="1" customWidth="1"/>
    <col min="9991" max="9992" width="9.85546875" style="1" customWidth="1"/>
    <col min="9993" max="9993" width="6" style="1" customWidth="1"/>
    <col min="9994" max="9994" width="13.140625" style="1" customWidth="1"/>
    <col min="9995" max="9995" width="15.42578125" style="1" customWidth="1"/>
    <col min="9996" max="9996" width="14.28515625" style="1" customWidth="1"/>
    <col min="9997" max="9997" width="22.7109375" style="1" customWidth="1"/>
    <col min="9998" max="9998" width="13.85546875" style="1" customWidth="1"/>
    <col min="9999" max="9999" width="11" style="1" customWidth="1"/>
    <col min="10000" max="10000" width="11.28515625" style="1" customWidth="1"/>
    <col min="10001" max="10241" width="9.140625" style="1"/>
    <col min="10242" max="10242" width="4.7109375" style="1" customWidth="1"/>
    <col min="10243" max="10243" width="30.140625" style="1" customWidth="1"/>
    <col min="10244" max="10244" width="5.85546875" style="1" customWidth="1"/>
    <col min="10245" max="10245" width="6.85546875" style="1" customWidth="1"/>
    <col min="10246" max="10246" width="9.7109375" style="1" customWidth="1"/>
    <col min="10247" max="10248" width="9.85546875" style="1" customWidth="1"/>
    <col min="10249" max="10249" width="6" style="1" customWidth="1"/>
    <col min="10250" max="10250" width="13.140625" style="1" customWidth="1"/>
    <col min="10251" max="10251" width="15.42578125" style="1" customWidth="1"/>
    <col min="10252" max="10252" width="14.28515625" style="1" customWidth="1"/>
    <col min="10253" max="10253" width="22.7109375" style="1" customWidth="1"/>
    <col min="10254" max="10254" width="13.85546875" style="1" customWidth="1"/>
    <col min="10255" max="10255" width="11" style="1" customWidth="1"/>
    <col min="10256" max="10256" width="11.28515625" style="1" customWidth="1"/>
    <col min="10257" max="10497" width="9.140625" style="1"/>
    <col min="10498" max="10498" width="4.7109375" style="1" customWidth="1"/>
    <col min="10499" max="10499" width="30.140625" style="1" customWidth="1"/>
    <col min="10500" max="10500" width="5.85546875" style="1" customWidth="1"/>
    <col min="10501" max="10501" width="6.85546875" style="1" customWidth="1"/>
    <col min="10502" max="10502" width="9.7109375" style="1" customWidth="1"/>
    <col min="10503" max="10504" width="9.85546875" style="1" customWidth="1"/>
    <col min="10505" max="10505" width="6" style="1" customWidth="1"/>
    <col min="10506" max="10506" width="13.140625" style="1" customWidth="1"/>
    <col min="10507" max="10507" width="15.42578125" style="1" customWidth="1"/>
    <col min="10508" max="10508" width="14.28515625" style="1" customWidth="1"/>
    <col min="10509" max="10509" width="22.7109375" style="1" customWidth="1"/>
    <col min="10510" max="10510" width="13.85546875" style="1" customWidth="1"/>
    <col min="10511" max="10511" width="11" style="1" customWidth="1"/>
    <col min="10512" max="10512" width="11.28515625" style="1" customWidth="1"/>
    <col min="10513" max="10753" width="9.140625" style="1"/>
    <col min="10754" max="10754" width="4.7109375" style="1" customWidth="1"/>
    <col min="10755" max="10755" width="30.140625" style="1" customWidth="1"/>
    <col min="10756" max="10756" width="5.85546875" style="1" customWidth="1"/>
    <col min="10757" max="10757" width="6.85546875" style="1" customWidth="1"/>
    <col min="10758" max="10758" width="9.7109375" style="1" customWidth="1"/>
    <col min="10759" max="10760" width="9.85546875" style="1" customWidth="1"/>
    <col min="10761" max="10761" width="6" style="1" customWidth="1"/>
    <col min="10762" max="10762" width="13.140625" style="1" customWidth="1"/>
    <col min="10763" max="10763" width="15.42578125" style="1" customWidth="1"/>
    <col min="10764" max="10764" width="14.28515625" style="1" customWidth="1"/>
    <col min="10765" max="10765" width="22.7109375" style="1" customWidth="1"/>
    <col min="10766" max="10766" width="13.85546875" style="1" customWidth="1"/>
    <col min="10767" max="10767" width="11" style="1" customWidth="1"/>
    <col min="10768" max="10768" width="11.28515625" style="1" customWidth="1"/>
    <col min="10769" max="11009" width="9.140625" style="1"/>
    <col min="11010" max="11010" width="4.7109375" style="1" customWidth="1"/>
    <col min="11011" max="11011" width="30.140625" style="1" customWidth="1"/>
    <col min="11012" max="11012" width="5.85546875" style="1" customWidth="1"/>
    <col min="11013" max="11013" width="6.85546875" style="1" customWidth="1"/>
    <col min="11014" max="11014" width="9.7109375" style="1" customWidth="1"/>
    <col min="11015" max="11016" width="9.85546875" style="1" customWidth="1"/>
    <col min="11017" max="11017" width="6" style="1" customWidth="1"/>
    <col min="11018" max="11018" width="13.140625" style="1" customWidth="1"/>
    <col min="11019" max="11019" width="15.42578125" style="1" customWidth="1"/>
    <col min="11020" max="11020" width="14.28515625" style="1" customWidth="1"/>
    <col min="11021" max="11021" width="22.7109375" style="1" customWidth="1"/>
    <col min="11022" max="11022" width="13.85546875" style="1" customWidth="1"/>
    <col min="11023" max="11023" width="11" style="1" customWidth="1"/>
    <col min="11024" max="11024" width="11.28515625" style="1" customWidth="1"/>
    <col min="11025" max="11265" width="9.140625" style="1"/>
    <col min="11266" max="11266" width="4.7109375" style="1" customWidth="1"/>
    <col min="11267" max="11267" width="30.140625" style="1" customWidth="1"/>
    <col min="11268" max="11268" width="5.85546875" style="1" customWidth="1"/>
    <col min="11269" max="11269" width="6.85546875" style="1" customWidth="1"/>
    <col min="11270" max="11270" width="9.7109375" style="1" customWidth="1"/>
    <col min="11271" max="11272" width="9.85546875" style="1" customWidth="1"/>
    <col min="11273" max="11273" width="6" style="1" customWidth="1"/>
    <col min="11274" max="11274" width="13.140625" style="1" customWidth="1"/>
    <col min="11275" max="11275" width="15.42578125" style="1" customWidth="1"/>
    <col min="11276" max="11276" width="14.28515625" style="1" customWidth="1"/>
    <col min="11277" max="11277" width="22.7109375" style="1" customWidth="1"/>
    <col min="11278" max="11278" width="13.85546875" style="1" customWidth="1"/>
    <col min="11279" max="11279" width="11" style="1" customWidth="1"/>
    <col min="11280" max="11280" width="11.28515625" style="1" customWidth="1"/>
    <col min="11281" max="11521" width="9.140625" style="1"/>
    <col min="11522" max="11522" width="4.7109375" style="1" customWidth="1"/>
    <col min="11523" max="11523" width="30.140625" style="1" customWidth="1"/>
    <col min="11524" max="11524" width="5.85546875" style="1" customWidth="1"/>
    <col min="11525" max="11525" width="6.85546875" style="1" customWidth="1"/>
    <col min="11526" max="11526" width="9.7109375" style="1" customWidth="1"/>
    <col min="11527" max="11528" width="9.85546875" style="1" customWidth="1"/>
    <col min="11529" max="11529" width="6" style="1" customWidth="1"/>
    <col min="11530" max="11530" width="13.140625" style="1" customWidth="1"/>
    <col min="11531" max="11531" width="15.42578125" style="1" customWidth="1"/>
    <col min="11532" max="11532" width="14.28515625" style="1" customWidth="1"/>
    <col min="11533" max="11533" width="22.7109375" style="1" customWidth="1"/>
    <col min="11534" max="11534" width="13.85546875" style="1" customWidth="1"/>
    <col min="11535" max="11535" width="11" style="1" customWidth="1"/>
    <col min="11536" max="11536" width="11.28515625" style="1" customWidth="1"/>
    <col min="11537" max="11777" width="9.140625" style="1"/>
    <col min="11778" max="11778" width="4.7109375" style="1" customWidth="1"/>
    <col min="11779" max="11779" width="30.140625" style="1" customWidth="1"/>
    <col min="11780" max="11780" width="5.85546875" style="1" customWidth="1"/>
    <col min="11781" max="11781" width="6.85546875" style="1" customWidth="1"/>
    <col min="11782" max="11782" width="9.7109375" style="1" customWidth="1"/>
    <col min="11783" max="11784" width="9.85546875" style="1" customWidth="1"/>
    <col min="11785" max="11785" width="6" style="1" customWidth="1"/>
    <col min="11786" max="11786" width="13.140625" style="1" customWidth="1"/>
    <col min="11787" max="11787" width="15.42578125" style="1" customWidth="1"/>
    <col min="11788" max="11788" width="14.28515625" style="1" customWidth="1"/>
    <col min="11789" max="11789" width="22.7109375" style="1" customWidth="1"/>
    <col min="11790" max="11790" width="13.85546875" style="1" customWidth="1"/>
    <col min="11791" max="11791" width="11" style="1" customWidth="1"/>
    <col min="11792" max="11792" width="11.28515625" style="1" customWidth="1"/>
    <col min="11793" max="12033" width="9.140625" style="1"/>
    <col min="12034" max="12034" width="4.7109375" style="1" customWidth="1"/>
    <col min="12035" max="12035" width="30.140625" style="1" customWidth="1"/>
    <col min="12036" max="12036" width="5.85546875" style="1" customWidth="1"/>
    <col min="12037" max="12037" width="6.85546875" style="1" customWidth="1"/>
    <col min="12038" max="12038" width="9.7109375" style="1" customWidth="1"/>
    <col min="12039" max="12040" width="9.85546875" style="1" customWidth="1"/>
    <col min="12041" max="12041" width="6" style="1" customWidth="1"/>
    <col min="12042" max="12042" width="13.140625" style="1" customWidth="1"/>
    <col min="12043" max="12043" width="15.42578125" style="1" customWidth="1"/>
    <col min="12044" max="12044" width="14.28515625" style="1" customWidth="1"/>
    <col min="12045" max="12045" width="22.7109375" style="1" customWidth="1"/>
    <col min="12046" max="12046" width="13.85546875" style="1" customWidth="1"/>
    <col min="12047" max="12047" width="11" style="1" customWidth="1"/>
    <col min="12048" max="12048" width="11.28515625" style="1" customWidth="1"/>
    <col min="12049" max="12289" width="9.140625" style="1"/>
    <col min="12290" max="12290" width="4.7109375" style="1" customWidth="1"/>
    <col min="12291" max="12291" width="30.140625" style="1" customWidth="1"/>
    <col min="12292" max="12292" width="5.85546875" style="1" customWidth="1"/>
    <col min="12293" max="12293" width="6.85546875" style="1" customWidth="1"/>
    <col min="12294" max="12294" width="9.7109375" style="1" customWidth="1"/>
    <col min="12295" max="12296" width="9.85546875" style="1" customWidth="1"/>
    <col min="12297" max="12297" width="6" style="1" customWidth="1"/>
    <col min="12298" max="12298" width="13.140625" style="1" customWidth="1"/>
    <col min="12299" max="12299" width="15.42578125" style="1" customWidth="1"/>
    <col min="12300" max="12300" width="14.28515625" style="1" customWidth="1"/>
    <col min="12301" max="12301" width="22.7109375" style="1" customWidth="1"/>
    <col min="12302" max="12302" width="13.85546875" style="1" customWidth="1"/>
    <col min="12303" max="12303" width="11" style="1" customWidth="1"/>
    <col min="12304" max="12304" width="11.28515625" style="1" customWidth="1"/>
    <col min="12305" max="12545" width="9.140625" style="1"/>
    <col min="12546" max="12546" width="4.7109375" style="1" customWidth="1"/>
    <col min="12547" max="12547" width="30.140625" style="1" customWidth="1"/>
    <col min="12548" max="12548" width="5.85546875" style="1" customWidth="1"/>
    <col min="12549" max="12549" width="6.85546875" style="1" customWidth="1"/>
    <col min="12550" max="12550" width="9.7109375" style="1" customWidth="1"/>
    <col min="12551" max="12552" width="9.85546875" style="1" customWidth="1"/>
    <col min="12553" max="12553" width="6" style="1" customWidth="1"/>
    <col min="12554" max="12554" width="13.140625" style="1" customWidth="1"/>
    <col min="12555" max="12555" width="15.42578125" style="1" customWidth="1"/>
    <col min="12556" max="12556" width="14.28515625" style="1" customWidth="1"/>
    <col min="12557" max="12557" width="22.7109375" style="1" customWidth="1"/>
    <col min="12558" max="12558" width="13.85546875" style="1" customWidth="1"/>
    <col min="12559" max="12559" width="11" style="1" customWidth="1"/>
    <col min="12560" max="12560" width="11.28515625" style="1" customWidth="1"/>
    <col min="12561" max="12801" width="9.140625" style="1"/>
    <col min="12802" max="12802" width="4.7109375" style="1" customWidth="1"/>
    <col min="12803" max="12803" width="30.140625" style="1" customWidth="1"/>
    <col min="12804" max="12804" width="5.85546875" style="1" customWidth="1"/>
    <col min="12805" max="12805" width="6.85546875" style="1" customWidth="1"/>
    <col min="12806" max="12806" width="9.7109375" style="1" customWidth="1"/>
    <col min="12807" max="12808" width="9.85546875" style="1" customWidth="1"/>
    <col min="12809" max="12809" width="6" style="1" customWidth="1"/>
    <col min="12810" max="12810" width="13.140625" style="1" customWidth="1"/>
    <col min="12811" max="12811" width="15.42578125" style="1" customWidth="1"/>
    <col min="12812" max="12812" width="14.28515625" style="1" customWidth="1"/>
    <col min="12813" max="12813" width="22.7109375" style="1" customWidth="1"/>
    <col min="12814" max="12814" width="13.85546875" style="1" customWidth="1"/>
    <col min="12815" max="12815" width="11" style="1" customWidth="1"/>
    <col min="12816" max="12816" width="11.28515625" style="1" customWidth="1"/>
    <col min="12817" max="13057" width="9.140625" style="1"/>
    <col min="13058" max="13058" width="4.7109375" style="1" customWidth="1"/>
    <col min="13059" max="13059" width="30.140625" style="1" customWidth="1"/>
    <col min="13060" max="13060" width="5.85546875" style="1" customWidth="1"/>
    <col min="13061" max="13061" width="6.85546875" style="1" customWidth="1"/>
    <col min="13062" max="13062" width="9.7109375" style="1" customWidth="1"/>
    <col min="13063" max="13064" width="9.85546875" style="1" customWidth="1"/>
    <col min="13065" max="13065" width="6" style="1" customWidth="1"/>
    <col min="13066" max="13066" width="13.140625" style="1" customWidth="1"/>
    <col min="13067" max="13067" width="15.42578125" style="1" customWidth="1"/>
    <col min="13068" max="13068" width="14.28515625" style="1" customWidth="1"/>
    <col min="13069" max="13069" width="22.7109375" style="1" customWidth="1"/>
    <col min="13070" max="13070" width="13.85546875" style="1" customWidth="1"/>
    <col min="13071" max="13071" width="11" style="1" customWidth="1"/>
    <col min="13072" max="13072" width="11.28515625" style="1" customWidth="1"/>
    <col min="13073" max="13313" width="9.140625" style="1"/>
    <col min="13314" max="13314" width="4.7109375" style="1" customWidth="1"/>
    <col min="13315" max="13315" width="30.140625" style="1" customWidth="1"/>
    <col min="13316" max="13316" width="5.85546875" style="1" customWidth="1"/>
    <col min="13317" max="13317" width="6.85546875" style="1" customWidth="1"/>
    <col min="13318" max="13318" width="9.7109375" style="1" customWidth="1"/>
    <col min="13319" max="13320" width="9.85546875" style="1" customWidth="1"/>
    <col min="13321" max="13321" width="6" style="1" customWidth="1"/>
    <col min="13322" max="13322" width="13.140625" style="1" customWidth="1"/>
    <col min="13323" max="13323" width="15.42578125" style="1" customWidth="1"/>
    <col min="13324" max="13324" width="14.28515625" style="1" customWidth="1"/>
    <col min="13325" max="13325" width="22.7109375" style="1" customWidth="1"/>
    <col min="13326" max="13326" width="13.85546875" style="1" customWidth="1"/>
    <col min="13327" max="13327" width="11" style="1" customWidth="1"/>
    <col min="13328" max="13328" width="11.28515625" style="1" customWidth="1"/>
    <col min="13329" max="13569" width="9.140625" style="1"/>
    <col min="13570" max="13570" width="4.7109375" style="1" customWidth="1"/>
    <col min="13571" max="13571" width="30.140625" style="1" customWidth="1"/>
    <col min="13572" max="13572" width="5.85546875" style="1" customWidth="1"/>
    <col min="13573" max="13573" width="6.85546875" style="1" customWidth="1"/>
    <col min="13574" max="13574" width="9.7109375" style="1" customWidth="1"/>
    <col min="13575" max="13576" width="9.85546875" style="1" customWidth="1"/>
    <col min="13577" max="13577" width="6" style="1" customWidth="1"/>
    <col min="13578" max="13578" width="13.140625" style="1" customWidth="1"/>
    <col min="13579" max="13579" width="15.42578125" style="1" customWidth="1"/>
    <col min="13580" max="13580" width="14.28515625" style="1" customWidth="1"/>
    <col min="13581" max="13581" width="22.7109375" style="1" customWidth="1"/>
    <col min="13582" max="13582" width="13.85546875" style="1" customWidth="1"/>
    <col min="13583" max="13583" width="11" style="1" customWidth="1"/>
    <col min="13584" max="13584" width="11.28515625" style="1" customWidth="1"/>
    <col min="13585" max="13825" width="9.140625" style="1"/>
    <col min="13826" max="13826" width="4.7109375" style="1" customWidth="1"/>
    <col min="13827" max="13827" width="30.140625" style="1" customWidth="1"/>
    <col min="13828" max="13828" width="5.85546875" style="1" customWidth="1"/>
    <col min="13829" max="13829" width="6.85546875" style="1" customWidth="1"/>
    <col min="13830" max="13830" width="9.7109375" style="1" customWidth="1"/>
    <col min="13831" max="13832" width="9.85546875" style="1" customWidth="1"/>
    <col min="13833" max="13833" width="6" style="1" customWidth="1"/>
    <col min="13834" max="13834" width="13.140625" style="1" customWidth="1"/>
    <col min="13835" max="13835" width="15.42578125" style="1" customWidth="1"/>
    <col min="13836" max="13836" width="14.28515625" style="1" customWidth="1"/>
    <col min="13837" max="13837" width="22.7109375" style="1" customWidth="1"/>
    <col min="13838" max="13838" width="13.85546875" style="1" customWidth="1"/>
    <col min="13839" max="13839" width="11" style="1" customWidth="1"/>
    <col min="13840" max="13840" width="11.28515625" style="1" customWidth="1"/>
    <col min="13841" max="14081" width="9.140625" style="1"/>
    <col min="14082" max="14082" width="4.7109375" style="1" customWidth="1"/>
    <col min="14083" max="14083" width="30.140625" style="1" customWidth="1"/>
    <col min="14084" max="14084" width="5.85546875" style="1" customWidth="1"/>
    <col min="14085" max="14085" width="6.85546875" style="1" customWidth="1"/>
    <col min="14086" max="14086" width="9.7109375" style="1" customWidth="1"/>
    <col min="14087" max="14088" width="9.85546875" style="1" customWidth="1"/>
    <col min="14089" max="14089" width="6" style="1" customWidth="1"/>
    <col min="14090" max="14090" width="13.140625" style="1" customWidth="1"/>
    <col min="14091" max="14091" width="15.42578125" style="1" customWidth="1"/>
    <col min="14092" max="14092" width="14.28515625" style="1" customWidth="1"/>
    <col min="14093" max="14093" width="22.7109375" style="1" customWidth="1"/>
    <col min="14094" max="14094" width="13.85546875" style="1" customWidth="1"/>
    <col min="14095" max="14095" width="11" style="1" customWidth="1"/>
    <col min="14096" max="14096" width="11.28515625" style="1" customWidth="1"/>
    <col min="14097" max="14337" width="9.140625" style="1"/>
    <col min="14338" max="14338" width="4.7109375" style="1" customWidth="1"/>
    <col min="14339" max="14339" width="30.140625" style="1" customWidth="1"/>
    <col min="14340" max="14340" width="5.85546875" style="1" customWidth="1"/>
    <col min="14341" max="14341" width="6.85546875" style="1" customWidth="1"/>
    <col min="14342" max="14342" width="9.7109375" style="1" customWidth="1"/>
    <col min="14343" max="14344" width="9.85546875" style="1" customWidth="1"/>
    <col min="14345" max="14345" width="6" style="1" customWidth="1"/>
    <col min="14346" max="14346" width="13.140625" style="1" customWidth="1"/>
    <col min="14347" max="14347" width="15.42578125" style="1" customWidth="1"/>
    <col min="14348" max="14348" width="14.28515625" style="1" customWidth="1"/>
    <col min="14349" max="14349" width="22.7109375" style="1" customWidth="1"/>
    <col min="14350" max="14350" width="13.85546875" style="1" customWidth="1"/>
    <col min="14351" max="14351" width="11" style="1" customWidth="1"/>
    <col min="14352" max="14352" width="11.28515625" style="1" customWidth="1"/>
    <col min="14353" max="14593" width="9.140625" style="1"/>
    <col min="14594" max="14594" width="4.7109375" style="1" customWidth="1"/>
    <col min="14595" max="14595" width="30.140625" style="1" customWidth="1"/>
    <col min="14596" max="14596" width="5.85546875" style="1" customWidth="1"/>
    <col min="14597" max="14597" width="6.85546875" style="1" customWidth="1"/>
    <col min="14598" max="14598" width="9.7109375" style="1" customWidth="1"/>
    <col min="14599" max="14600" width="9.85546875" style="1" customWidth="1"/>
    <col min="14601" max="14601" width="6" style="1" customWidth="1"/>
    <col min="14602" max="14602" width="13.140625" style="1" customWidth="1"/>
    <col min="14603" max="14603" width="15.42578125" style="1" customWidth="1"/>
    <col min="14604" max="14604" width="14.28515625" style="1" customWidth="1"/>
    <col min="14605" max="14605" width="22.7109375" style="1" customWidth="1"/>
    <col min="14606" max="14606" width="13.85546875" style="1" customWidth="1"/>
    <col min="14607" max="14607" width="11" style="1" customWidth="1"/>
    <col min="14608" max="14608" width="11.28515625" style="1" customWidth="1"/>
    <col min="14609" max="14849" width="9.140625" style="1"/>
    <col min="14850" max="14850" width="4.7109375" style="1" customWidth="1"/>
    <col min="14851" max="14851" width="30.140625" style="1" customWidth="1"/>
    <col min="14852" max="14852" width="5.85546875" style="1" customWidth="1"/>
    <col min="14853" max="14853" width="6.85546875" style="1" customWidth="1"/>
    <col min="14854" max="14854" width="9.7109375" style="1" customWidth="1"/>
    <col min="14855" max="14856" width="9.85546875" style="1" customWidth="1"/>
    <col min="14857" max="14857" width="6" style="1" customWidth="1"/>
    <col min="14858" max="14858" width="13.140625" style="1" customWidth="1"/>
    <col min="14859" max="14859" width="15.42578125" style="1" customWidth="1"/>
    <col min="14860" max="14860" width="14.28515625" style="1" customWidth="1"/>
    <col min="14861" max="14861" width="22.7109375" style="1" customWidth="1"/>
    <col min="14862" max="14862" width="13.85546875" style="1" customWidth="1"/>
    <col min="14863" max="14863" width="11" style="1" customWidth="1"/>
    <col min="14864" max="14864" width="11.28515625" style="1" customWidth="1"/>
    <col min="14865" max="15105" width="9.140625" style="1"/>
    <col min="15106" max="15106" width="4.7109375" style="1" customWidth="1"/>
    <col min="15107" max="15107" width="30.140625" style="1" customWidth="1"/>
    <col min="15108" max="15108" width="5.85546875" style="1" customWidth="1"/>
    <col min="15109" max="15109" width="6.85546875" style="1" customWidth="1"/>
    <col min="15110" max="15110" width="9.7109375" style="1" customWidth="1"/>
    <col min="15111" max="15112" width="9.85546875" style="1" customWidth="1"/>
    <col min="15113" max="15113" width="6" style="1" customWidth="1"/>
    <col min="15114" max="15114" width="13.140625" style="1" customWidth="1"/>
    <col min="15115" max="15115" width="15.42578125" style="1" customWidth="1"/>
    <col min="15116" max="15116" width="14.28515625" style="1" customWidth="1"/>
    <col min="15117" max="15117" width="22.7109375" style="1" customWidth="1"/>
    <col min="15118" max="15118" width="13.85546875" style="1" customWidth="1"/>
    <col min="15119" max="15119" width="11" style="1" customWidth="1"/>
    <col min="15120" max="15120" width="11.28515625" style="1" customWidth="1"/>
    <col min="15121" max="15361" width="9.140625" style="1"/>
    <col min="15362" max="15362" width="4.7109375" style="1" customWidth="1"/>
    <col min="15363" max="15363" width="30.140625" style="1" customWidth="1"/>
    <col min="15364" max="15364" width="5.85546875" style="1" customWidth="1"/>
    <col min="15365" max="15365" width="6.85546875" style="1" customWidth="1"/>
    <col min="15366" max="15366" width="9.7109375" style="1" customWidth="1"/>
    <col min="15367" max="15368" width="9.85546875" style="1" customWidth="1"/>
    <col min="15369" max="15369" width="6" style="1" customWidth="1"/>
    <col min="15370" max="15370" width="13.140625" style="1" customWidth="1"/>
    <col min="15371" max="15371" width="15.42578125" style="1" customWidth="1"/>
    <col min="15372" max="15372" width="14.28515625" style="1" customWidth="1"/>
    <col min="15373" max="15373" width="22.7109375" style="1" customWidth="1"/>
    <col min="15374" max="15374" width="13.85546875" style="1" customWidth="1"/>
    <col min="15375" max="15375" width="11" style="1" customWidth="1"/>
    <col min="15376" max="15376" width="11.28515625" style="1" customWidth="1"/>
    <col min="15377" max="15617" width="9.140625" style="1"/>
    <col min="15618" max="15618" width="4.7109375" style="1" customWidth="1"/>
    <col min="15619" max="15619" width="30.140625" style="1" customWidth="1"/>
    <col min="15620" max="15620" width="5.85546875" style="1" customWidth="1"/>
    <col min="15621" max="15621" width="6.85546875" style="1" customWidth="1"/>
    <col min="15622" max="15622" width="9.7109375" style="1" customWidth="1"/>
    <col min="15623" max="15624" width="9.85546875" style="1" customWidth="1"/>
    <col min="15625" max="15625" width="6" style="1" customWidth="1"/>
    <col min="15626" max="15626" width="13.140625" style="1" customWidth="1"/>
    <col min="15627" max="15627" width="15.42578125" style="1" customWidth="1"/>
    <col min="15628" max="15628" width="14.28515625" style="1" customWidth="1"/>
    <col min="15629" max="15629" width="22.7109375" style="1" customWidth="1"/>
    <col min="15630" max="15630" width="13.85546875" style="1" customWidth="1"/>
    <col min="15631" max="15631" width="11" style="1" customWidth="1"/>
    <col min="15632" max="15632" width="11.28515625" style="1" customWidth="1"/>
    <col min="15633" max="15873" width="9.140625" style="1"/>
    <col min="15874" max="15874" width="4.7109375" style="1" customWidth="1"/>
    <col min="15875" max="15875" width="30.140625" style="1" customWidth="1"/>
    <col min="15876" max="15876" width="5.85546875" style="1" customWidth="1"/>
    <col min="15877" max="15877" width="6.85546875" style="1" customWidth="1"/>
    <col min="15878" max="15878" width="9.7109375" style="1" customWidth="1"/>
    <col min="15879" max="15880" width="9.85546875" style="1" customWidth="1"/>
    <col min="15881" max="15881" width="6" style="1" customWidth="1"/>
    <col min="15882" max="15882" width="13.140625" style="1" customWidth="1"/>
    <col min="15883" max="15883" width="15.42578125" style="1" customWidth="1"/>
    <col min="15884" max="15884" width="14.28515625" style="1" customWidth="1"/>
    <col min="15885" max="15885" width="22.7109375" style="1" customWidth="1"/>
    <col min="15886" max="15886" width="13.85546875" style="1" customWidth="1"/>
    <col min="15887" max="15887" width="11" style="1" customWidth="1"/>
    <col min="15888" max="15888" width="11.28515625" style="1" customWidth="1"/>
    <col min="15889" max="16129" width="9.140625" style="1"/>
    <col min="16130" max="16130" width="4.7109375" style="1" customWidth="1"/>
    <col min="16131" max="16131" width="30.140625" style="1" customWidth="1"/>
    <col min="16132" max="16132" width="5.85546875" style="1" customWidth="1"/>
    <col min="16133" max="16133" width="6.85546875" style="1" customWidth="1"/>
    <col min="16134" max="16134" width="9.7109375" style="1" customWidth="1"/>
    <col min="16135" max="16136" width="9.85546875" style="1" customWidth="1"/>
    <col min="16137" max="16137" width="6" style="1" customWidth="1"/>
    <col min="16138" max="16138" width="13.140625" style="1" customWidth="1"/>
    <col min="16139" max="16139" width="15.42578125" style="1" customWidth="1"/>
    <col min="16140" max="16140" width="14.28515625" style="1" customWidth="1"/>
    <col min="16141" max="16141" width="22.7109375" style="1" customWidth="1"/>
    <col min="16142" max="16142" width="13.85546875" style="1" customWidth="1"/>
    <col min="16143" max="16143" width="11" style="1" customWidth="1"/>
    <col min="16144" max="16144" width="11.28515625" style="1" customWidth="1"/>
    <col min="16145" max="16384" width="9.140625" style="1"/>
  </cols>
  <sheetData>
    <row r="1" spans="1:78" ht="30.75" customHeight="1" x14ac:dyDescent="0.25">
      <c r="B1" s="35"/>
      <c r="C1" s="35"/>
      <c r="D1" s="35"/>
      <c r="E1" s="35"/>
      <c r="F1" s="35"/>
      <c r="K1" s="2"/>
    </row>
    <row r="2" spans="1:78" ht="5.25" customHeight="1" x14ac:dyDescent="0.25">
      <c r="B2" s="35"/>
      <c r="C2" s="35"/>
      <c r="D2" s="35"/>
      <c r="E2" s="35"/>
      <c r="F2" s="35"/>
      <c r="K2" s="2"/>
      <c r="N2" s="89"/>
      <c r="O2" s="89"/>
      <c r="P2" s="89"/>
    </row>
    <row r="3" spans="1:78" ht="30.75" customHeight="1" x14ac:dyDescent="0.2">
      <c r="A3" s="96" t="s">
        <v>27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</row>
    <row r="4" spans="1:78" ht="30.75" customHeight="1" x14ac:dyDescent="0.2">
      <c r="A4" s="10"/>
      <c r="B4" s="10"/>
      <c r="C4" s="10"/>
      <c r="D4" s="27"/>
      <c r="E4" s="36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</row>
    <row r="5" spans="1:78" ht="30.75" customHeight="1" x14ac:dyDescent="0.2">
      <c r="A5" s="82" t="s">
        <v>19</v>
      </c>
      <c r="B5" s="83"/>
      <c r="C5" s="84" t="s">
        <v>21</v>
      </c>
      <c r="D5" s="85"/>
      <c r="E5" s="86"/>
      <c r="F5" s="85"/>
      <c r="G5" s="85"/>
      <c r="H5" s="85"/>
      <c r="I5" s="85"/>
      <c r="J5" s="85"/>
      <c r="K5" s="85"/>
      <c r="L5" s="85"/>
      <c r="M5" s="85"/>
      <c r="N5" s="85"/>
      <c r="O5" s="85"/>
      <c r="P5" s="87"/>
    </row>
    <row r="6" spans="1:78" ht="30.75" customHeight="1" x14ac:dyDescent="0.2">
      <c r="A6" s="82" t="s">
        <v>20</v>
      </c>
      <c r="B6" s="8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83"/>
    </row>
    <row r="7" spans="1:78" ht="43.5" customHeight="1" x14ac:dyDescent="0.2">
      <c r="A7" s="97" t="s">
        <v>2</v>
      </c>
      <c r="B7" s="97" t="s">
        <v>22</v>
      </c>
      <c r="C7" s="99" t="s">
        <v>3</v>
      </c>
      <c r="D7" s="33"/>
      <c r="E7" s="101" t="s">
        <v>0</v>
      </c>
      <c r="F7" s="103" t="s">
        <v>4</v>
      </c>
      <c r="G7" s="103"/>
      <c r="H7" s="103"/>
      <c r="I7" s="103"/>
      <c r="J7" s="94" t="s">
        <v>5</v>
      </c>
      <c r="K7" s="94"/>
      <c r="L7" s="94"/>
      <c r="M7" s="95" t="s">
        <v>6</v>
      </c>
      <c r="N7" s="95"/>
      <c r="O7" s="95"/>
      <c r="P7" s="95"/>
    </row>
    <row r="8" spans="1:78" ht="270" customHeight="1" x14ac:dyDescent="0.2">
      <c r="A8" s="98"/>
      <c r="B8" s="98"/>
      <c r="C8" s="100"/>
      <c r="D8" s="34" t="s">
        <v>24</v>
      </c>
      <c r="E8" s="102"/>
      <c r="F8" s="75" t="s">
        <v>108</v>
      </c>
      <c r="G8" s="78" t="s">
        <v>110</v>
      </c>
      <c r="H8" s="78" t="s">
        <v>111</v>
      </c>
      <c r="I8" s="14" t="s">
        <v>7</v>
      </c>
      <c r="J8" s="13" t="s">
        <v>8</v>
      </c>
      <c r="K8" s="9" t="s">
        <v>9</v>
      </c>
      <c r="L8" s="9" t="s">
        <v>10</v>
      </c>
      <c r="M8" s="9" t="s">
        <v>11</v>
      </c>
      <c r="N8" s="14" t="s">
        <v>12</v>
      </c>
      <c r="O8" s="14" t="s">
        <v>13</v>
      </c>
      <c r="P8" s="14" t="s">
        <v>14</v>
      </c>
    </row>
    <row r="9" spans="1:78" s="38" customFormat="1" ht="24" customHeight="1" x14ac:dyDescent="0.2">
      <c r="A9" s="70">
        <v>1</v>
      </c>
      <c r="B9" s="71" t="s">
        <v>28</v>
      </c>
      <c r="C9" s="73"/>
      <c r="D9" s="74" t="s">
        <v>26</v>
      </c>
      <c r="E9" s="74">
        <v>168</v>
      </c>
      <c r="F9" s="39">
        <v>8.25</v>
      </c>
      <c r="G9" s="30">
        <v>7.1</v>
      </c>
      <c r="H9" s="40">
        <v>8.77</v>
      </c>
      <c r="I9" s="41">
        <v>3</v>
      </c>
      <c r="J9" s="42">
        <f>AVERAGE(F9:H9)</f>
        <v>8.0399999999999991</v>
      </c>
      <c r="K9" s="43">
        <f>STDEV(F9:H9)</f>
        <v>0.85457591821908951</v>
      </c>
      <c r="L9" s="28">
        <f>K9/J9</f>
        <v>0.10629053709192657</v>
      </c>
      <c r="M9" s="44">
        <f>((E9/I9)*(SUM(F9:H9)))</f>
        <v>1350.7199999999998</v>
      </c>
      <c r="N9" s="45">
        <f>M9/E9</f>
        <v>8.0399999999999991</v>
      </c>
      <c r="O9" s="46">
        <f t="shared" ref="O9" si="0">ROUND(N9,2)</f>
        <v>8.0399999999999991</v>
      </c>
      <c r="P9" s="46">
        <f>O9*E9</f>
        <v>1350.7199999999998</v>
      </c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</row>
    <row r="10" spans="1:78" s="38" customFormat="1" ht="12.75" customHeight="1" x14ac:dyDescent="0.2">
      <c r="A10" s="70">
        <v>2</v>
      </c>
      <c r="B10" s="71" t="s">
        <v>29</v>
      </c>
      <c r="C10" s="73"/>
      <c r="D10" s="74" t="s">
        <v>26</v>
      </c>
      <c r="E10" s="74">
        <v>5</v>
      </c>
      <c r="F10" s="39">
        <v>7.5</v>
      </c>
      <c r="G10" s="30">
        <v>8</v>
      </c>
      <c r="H10" s="40">
        <v>9.6999999999999993</v>
      </c>
      <c r="I10" s="41">
        <v>3</v>
      </c>
      <c r="J10" s="42">
        <f t="shared" ref="J10:J73" si="1">AVERAGE(F10:H10)</f>
        <v>8.4</v>
      </c>
      <c r="K10" s="43">
        <f t="shared" ref="K10:K73" si="2">STDEV(F10:H10)</f>
        <v>1.1532562594670788</v>
      </c>
      <c r="L10" s="28">
        <f t="shared" ref="L10:L73" si="3">K10/J10</f>
        <v>0.13729241184131891</v>
      </c>
      <c r="M10" s="44">
        <f t="shared" ref="M10:M73" si="4">((E10/I10)*(SUM(F10:H10)))</f>
        <v>42</v>
      </c>
      <c r="N10" s="45">
        <f t="shared" ref="N10:N73" si="5">M10/E10</f>
        <v>8.4</v>
      </c>
      <c r="O10" s="46">
        <f t="shared" ref="O10:O73" si="6">ROUND(N10,2)</f>
        <v>8.4</v>
      </c>
      <c r="P10" s="46">
        <f t="shared" ref="P10:P73" si="7">O10*E10</f>
        <v>42</v>
      </c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</row>
    <row r="11" spans="1:78" s="38" customFormat="1" ht="13.5" customHeight="1" x14ac:dyDescent="0.2">
      <c r="A11" s="70">
        <v>3</v>
      </c>
      <c r="B11" s="71" t="s">
        <v>30</v>
      </c>
      <c r="C11" s="73"/>
      <c r="D11" s="74" t="s">
        <v>26</v>
      </c>
      <c r="E11" s="74">
        <v>5</v>
      </c>
      <c r="F11" s="39">
        <v>8.0299999999999994</v>
      </c>
      <c r="G11" s="30">
        <v>8.6</v>
      </c>
      <c r="H11" s="40">
        <v>9.6</v>
      </c>
      <c r="I11" s="41">
        <v>3</v>
      </c>
      <c r="J11" s="42">
        <f t="shared" si="1"/>
        <v>8.7433333333333323</v>
      </c>
      <c r="K11" s="43">
        <f t="shared" si="2"/>
        <v>0.79475363058833115</v>
      </c>
      <c r="L11" s="28">
        <f t="shared" si="3"/>
        <v>9.0898242156499956E-2</v>
      </c>
      <c r="M11" s="44">
        <f t="shared" si="4"/>
        <v>43.716666666666661</v>
      </c>
      <c r="N11" s="45">
        <f t="shared" si="5"/>
        <v>8.7433333333333323</v>
      </c>
      <c r="O11" s="46">
        <f t="shared" si="6"/>
        <v>8.74</v>
      </c>
      <c r="P11" s="46">
        <f t="shared" si="7"/>
        <v>43.7</v>
      </c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7"/>
      <c r="BY11" s="47"/>
      <c r="BZ11" s="47"/>
    </row>
    <row r="12" spans="1:78" s="38" customFormat="1" ht="17.25" customHeight="1" x14ac:dyDescent="0.2">
      <c r="A12" s="70">
        <v>4</v>
      </c>
      <c r="B12" s="71" t="s">
        <v>31</v>
      </c>
      <c r="C12" s="73"/>
      <c r="D12" s="74" t="s">
        <v>26</v>
      </c>
      <c r="E12" s="74">
        <v>36</v>
      </c>
      <c r="F12" s="39">
        <v>10.5</v>
      </c>
      <c r="G12" s="30">
        <v>9.1</v>
      </c>
      <c r="H12" s="40">
        <v>12.3</v>
      </c>
      <c r="I12" s="41">
        <v>3</v>
      </c>
      <c r="J12" s="42">
        <f t="shared" si="1"/>
        <v>10.633333333333335</v>
      </c>
      <c r="K12" s="43">
        <f t="shared" si="2"/>
        <v>1.6041612554021256</v>
      </c>
      <c r="L12" s="28">
        <f t="shared" si="3"/>
        <v>0.1508615600691654</v>
      </c>
      <c r="M12" s="44">
        <f t="shared" si="4"/>
        <v>382.8</v>
      </c>
      <c r="N12" s="45">
        <f t="shared" si="5"/>
        <v>10.633333333333333</v>
      </c>
      <c r="O12" s="46">
        <f t="shared" si="6"/>
        <v>10.63</v>
      </c>
      <c r="P12" s="46">
        <f t="shared" si="7"/>
        <v>382.68</v>
      </c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7"/>
      <c r="BF12" s="47"/>
      <c r="BG12" s="47"/>
      <c r="BH12" s="47"/>
      <c r="BI12" s="47"/>
      <c r="BJ12" s="47"/>
      <c r="BK12" s="47"/>
      <c r="BL12" s="47"/>
      <c r="BM12" s="47"/>
      <c r="BN12" s="47"/>
      <c r="BO12" s="47"/>
      <c r="BP12" s="47"/>
      <c r="BQ12" s="47"/>
      <c r="BR12" s="47"/>
      <c r="BS12" s="47"/>
      <c r="BT12" s="47"/>
      <c r="BU12" s="47"/>
      <c r="BV12" s="47"/>
      <c r="BW12" s="47"/>
      <c r="BX12" s="47"/>
      <c r="BY12" s="47"/>
      <c r="BZ12" s="47"/>
    </row>
    <row r="13" spans="1:78" s="38" customFormat="1" ht="21.75" customHeight="1" x14ac:dyDescent="0.2">
      <c r="A13" s="70">
        <v>5</v>
      </c>
      <c r="B13" s="71" t="s">
        <v>32</v>
      </c>
      <c r="C13" s="73"/>
      <c r="D13" s="74" t="s">
        <v>26</v>
      </c>
      <c r="E13" s="74">
        <v>26</v>
      </c>
      <c r="F13" s="39">
        <v>10.220000000000001</v>
      </c>
      <c r="G13" s="30">
        <v>9.6</v>
      </c>
      <c r="H13" s="40">
        <v>12.1</v>
      </c>
      <c r="I13" s="41">
        <v>3</v>
      </c>
      <c r="J13" s="42">
        <f t="shared" si="1"/>
        <v>10.64</v>
      </c>
      <c r="K13" s="43">
        <f t="shared" si="2"/>
        <v>1.3018448448259876</v>
      </c>
      <c r="L13" s="28">
        <f t="shared" si="3"/>
        <v>0.12235383879943491</v>
      </c>
      <c r="M13" s="44">
        <f t="shared" si="4"/>
        <v>276.64</v>
      </c>
      <c r="N13" s="45">
        <f t="shared" si="5"/>
        <v>10.639999999999999</v>
      </c>
      <c r="O13" s="46">
        <f t="shared" si="6"/>
        <v>10.64</v>
      </c>
      <c r="P13" s="46">
        <f t="shared" si="7"/>
        <v>276.64</v>
      </c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  <c r="BI13" s="47"/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47"/>
      <c r="BY13" s="47"/>
      <c r="BZ13" s="47"/>
    </row>
    <row r="14" spans="1:78" s="38" customFormat="1" ht="21.75" customHeight="1" x14ac:dyDescent="0.2">
      <c r="A14" s="70">
        <v>6</v>
      </c>
      <c r="B14" s="71" t="s">
        <v>33</v>
      </c>
      <c r="C14" s="73"/>
      <c r="D14" s="74" t="s">
        <v>26</v>
      </c>
      <c r="E14" s="74">
        <v>5</v>
      </c>
      <c r="F14" s="69">
        <v>11.25</v>
      </c>
      <c r="G14" s="30">
        <v>9.5</v>
      </c>
      <c r="H14" s="40">
        <v>15.3</v>
      </c>
      <c r="I14" s="41">
        <v>3</v>
      </c>
      <c r="J14" s="42">
        <f t="shared" si="1"/>
        <v>12.016666666666666</v>
      </c>
      <c r="K14" s="43">
        <f t="shared" si="2"/>
        <v>2.975035013799566</v>
      </c>
      <c r="L14" s="28">
        <f t="shared" si="3"/>
        <v>0.24757572930370869</v>
      </c>
      <c r="M14" s="44">
        <f t="shared" si="4"/>
        <v>60.083333333333329</v>
      </c>
      <c r="N14" s="45">
        <f t="shared" si="5"/>
        <v>12.016666666666666</v>
      </c>
      <c r="O14" s="46">
        <f t="shared" si="6"/>
        <v>12.02</v>
      </c>
      <c r="P14" s="46">
        <f t="shared" si="7"/>
        <v>60.099999999999994</v>
      </c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47"/>
      <c r="BX14" s="47"/>
      <c r="BY14" s="47"/>
      <c r="BZ14" s="47"/>
    </row>
    <row r="15" spans="1:78" s="38" customFormat="1" ht="21.75" customHeight="1" x14ac:dyDescent="0.2">
      <c r="A15" s="70">
        <v>7</v>
      </c>
      <c r="B15" s="71" t="s">
        <v>34</v>
      </c>
      <c r="C15" s="73"/>
      <c r="D15" s="74" t="s">
        <v>26</v>
      </c>
      <c r="E15" s="74">
        <v>50</v>
      </c>
      <c r="F15" s="69">
        <v>15</v>
      </c>
      <c r="G15" s="30">
        <v>15.3</v>
      </c>
      <c r="H15" s="40">
        <v>9.6</v>
      </c>
      <c r="I15" s="41">
        <v>3</v>
      </c>
      <c r="J15" s="42">
        <f t="shared" si="1"/>
        <v>13.299999999999999</v>
      </c>
      <c r="K15" s="43">
        <f t="shared" si="2"/>
        <v>3.2078029864690913</v>
      </c>
      <c r="L15" s="28">
        <f t="shared" si="3"/>
        <v>0.24118819447136028</v>
      </c>
      <c r="M15" s="44">
        <f t="shared" si="4"/>
        <v>665</v>
      </c>
      <c r="N15" s="45">
        <f t="shared" si="5"/>
        <v>13.3</v>
      </c>
      <c r="O15" s="46">
        <f t="shared" si="6"/>
        <v>13.3</v>
      </c>
      <c r="P15" s="46">
        <f t="shared" si="7"/>
        <v>665</v>
      </c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47"/>
      <c r="BG15" s="47"/>
      <c r="BH15" s="47"/>
      <c r="BI15" s="47"/>
      <c r="BJ15" s="47"/>
      <c r="BK15" s="47"/>
      <c r="BL15" s="47"/>
      <c r="BM15" s="47"/>
      <c r="BN15" s="47"/>
      <c r="BO15" s="47"/>
      <c r="BP15" s="47"/>
      <c r="BQ15" s="47"/>
      <c r="BR15" s="47"/>
      <c r="BS15" s="47"/>
      <c r="BT15" s="47"/>
      <c r="BU15" s="47"/>
      <c r="BV15" s="47"/>
      <c r="BW15" s="47"/>
      <c r="BX15" s="47"/>
      <c r="BY15" s="47"/>
      <c r="BZ15" s="47"/>
    </row>
    <row r="16" spans="1:78" s="38" customFormat="1" ht="21.75" customHeight="1" x14ac:dyDescent="0.2">
      <c r="A16" s="70">
        <v>8</v>
      </c>
      <c r="B16" s="71" t="s">
        <v>35</v>
      </c>
      <c r="C16" s="73"/>
      <c r="D16" s="74" t="s">
        <v>26</v>
      </c>
      <c r="E16" s="74">
        <v>20</v>
      </c>
      <c r="F16" s="69">
        <v>15.75</v>
      </c>
      <c r="G16" s="30">
        <v>15.3</v>
      </c>
      <c r="H16" s="40">
        <v>21.42</v>
      </c>
      <c r="I16" s="41">
        <v>3</v>
      </c>
      <c r="J16" s="42">
        <f t="shared" si="1"/>
        <v>17.489999999999998</v>
      </c>
      <c r="K16" s="43">
        <f t="shared" si="2"/>
        <v>3.4109089697615875</v>
      </c>
      <c r="L16" s="28">
        <f t="shared" si="3"/>
        <v>0.19502052428596842</v>
      </c>
      <c r="M16" s="44">
        <f t="shared" si="4"/>
        <v>349.8</v>
      </c>
      <c r="N16" s="45">
        <f t="shared" si="5"/>
        <v>17.490000000000002</v>
      </c>
      <c r="O16" s="46">
        <f t="shared" si="6"/>
        <v>17.489999999999998</v>
      </c>
      <c r="P16" s="46">
        <f t="shared" si="7"/>
        <v>349.79999999999995</v>
      </c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47"/>
      <c r="AY16" s="47"/>
      <c r="AZ16" s="47"/>
      <c r="BA16" s="47"/>
      <c r="BB16" s="47"/>
      <c r="BC16" s="47"/>
      <c r="BD16" s="47"/>
      <c r="BE16" s="47"/>
      <c r="BF16" s="47"/>
      <c r="BG16" s="47"/>
      <c r="BH16" s="47"/>
      <c r="BI16" s="47"/>
      <c r="BJ16" s="47"/>
      <c r="BK16" s="47"/>
      <c r="BL16" s="47"/>
      <c r="BM16" s="47"/>
      <c r="BN16" s="47"/>
      <c r="BO16" s="47"/>
      <c r="BP16" s="47"/>
      <c r="BQ16" s="47"/>
      <c r="BR16" s="47"/>
      <c r="BS16" s="47"/>
      <c r="BT16" s="47"/>
      <c r="BU16" s="47"/>
      <c r="BV16" s="47"/>
      <c r="BW16" s="47"/>
      <c r="BX16" s="47"/>
      <c r="BY16" s="47"/>
      <c r="BZ16" s="47"/>
    </row>
    <row r="17" spans="1:78" s="38" customFormat="1" ht="21.75" customHeight="1" x14ac:dyDescent="0.2">
      <c r="A17" s="70">
        <v>9</v>
      </c>
      <c r="B17" s="71" t="s">
        <v>36</v>
      </c>
      <c r="C17" s="73"/>
      <c r="D17" s="74" t="s">
        <v>26</v>
      </c>
      <c r="E17" s="74">
        <v>5</v>
      </c>
      <c r="F17" s="69">
        <v>12.5</v>
      </c>
      <c r="G17" s="30">
        <v>13</v>
      </c>
      <c r="H17" s="40">
        <v>14.77</v>
      </c>
      <c r="I17" s="41">
        <v>3</v>
      </c>
      <c r="J17" s="42">
        <f t="shared" si="1"/>
        <v>13.423333333333332</v>
      </c>
      <c r="K17" s="43">
        <f t="shared" si="2"/>
        <v>1.1927419391189917</v>
      </c>
      <c r="L17" s="28">
        <f t="shared" si="3"/>
        <v>8.8855868322745848E-2</v>
      </c>
      <c r="M17" s="44">
        <f t="shared" si="4"/>
        <v>67.11666666666666</v>
      </c>
      <c r="N17" s="45">
        <f t="shared" si="5"/>
        <v>13.423333333333332</v>
      </c>
      <c r="O17" s="46">
        <f t="shared" si="6"/>
        <v>13.42</v>
      </c>
      <c r="P17" s="46">
        <f t="shared" si="7"/>
        <v>67.099999999999994</v>
      </c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  <c r="BH17" s="47"/>
      <c r="BI17" s="47"/>
      <c r="BJ17" s="47"/>
      <c r="BK17" s="47"/>
      <c r="BL17" s="47"/>
      <c r="BM17" s="47"/>
      <c r="BN17" s="47"/>
      <c r="BO17" s="47"/>
      <c r="BP17" s="47"/>
      <c r="BQ17" s="47"/>
      <c r="BR17" s="47"/>
      <c r="BS17" s="47"/>
      <c r="BT17" s="47"/>
      <c r="BU17" s="47"/>
      <c r="BV17" s="47"/>
      <c r="BW17" s="47"/>
      <c r="BX17" s="47"/>
      <c r="BY17" s="47"/>
      <c r="BZ17" s="47"/>
    </row>
    <row r="18" spans="1:78" s="38" customFormat="1" ht="21.75" customHeight="1" x14ac:dyDescent="0.2">
      <c r="A18" s="70">
        <v>10</v>
      </c>
      <c r="B18" s="71" t="s">
        <v>37</v>
      </c>
      <c r="C18" s="73"/>
      <c r="D18" s="74" t="s">
        <v>26</v>
      </c>
      <c r="E18" s="74">
        <v>50</v>
      </c>
      <c r="F18" s="69">
        <v>5.0999999999999996</v>
      </c>
      <c r="G18" s="30">
        <v>5.7</v>
      </c>
      <c r="H18" s="40">
        <v>3.36</v>
      </c>
      <c r="I18" s="41">
        <v>3</v>
      </c>
      <c r="J18" s="42">
        <f t="shared" si="1"/>
        <v>4.72</v>
      </c>
      <c r="K18" s="43">
        <f t="shared" si="2"/>
        <v>1.2154011683390782</v>
      </c>
      <c r="L18" s="28">
        <f t="shared" si="3"/>
        <v>0.25750024752946571</v>
      </c>
      <c r="M18" s="44">
        <f t="shared" si="4"/>
        <v>236.00000000000003</v>
      </c>
      <c r="N18" s="45">
        <f t="shared" si="5"/>
        <v>4.7200000000000006</v>
      </c>
      <c r="O18" s="46">
        <f t="shared" si="6"/>
        <v>4.72</v>
      </c>
      <c r="P18" s="46">
        <f t="shared" si="7"/>
        <v>236</v>
      </c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47"/>
      <c r="AV18" s="47"/>
      <c r="AW18" s="47"/>
      <c r="AX18" s="47"/>
      <c r="AY18" s="47"/>
      <c r="AZ18" s="47"/>
      <c r="BA18" s="47"/>
      <c r="BB18" s="47"/>
      <c r="BC18" s="47"/>
      <c r="BD18" s="47"/>
      <c r="BE18" s="47"/>
      <c r="BF18" s="47"/>
      <c r="BG18" s="47"/>
      <c r="BH18" s="47"/>
      <c r="BI18" s="47"/>
      <c r="BJ18" s="47"/>
      <c r="BK18" s="47"/>
      <c r="BL18" s="47"/>
      <c r="BM18" s="47"/>
      <c r="BN18" s="47"/>
      <c r="BO18" s="47"/>
      <c r="BP18" s="47"/>
      <c r="BQ18" s="47"/>
      <c r="BR18" s="47"/>
      <c r="BS18" s="47"/>
      <c r="BT18" s="47"/>
      <c r="BU18" s="47"/>
      <c r="BV18" s="47"/>
      <c r="BW18" s="47"/>
      <c r="BX18" s="47"/>
      <c r="BY18" s="47"/>
      <c r="BZ18" s="47"/>
    </row>
    <row r="19" spans="1:78" s="38" customFormat="1" ht="21.75" customHeight="1" x14ac:dyDescent="0.2">
      <c r="A19" s="70">
        <v>11</v>
      </c>
      <c r="B19" s="71" t="s">
        <v>38</v>
      </c>
      <c r="C19" s="73"/>
      <c r="D19" s="74" t="s">
        <v>26</v>
      </c>
      <c r="E19" s="74">
        <v>5</v>
      </c>
      <c r="F19" s="69">
        <v>35.6</v>
      </c>
      <c r="G19" s="30">
        <v>31.3</v>
      </c>
      <c r="H19" s="40">
        <v>22.3</v>
      </c>
      <c r="I19" s="41">
        <v>3</v>
      </c>
      <c r="J19" s="42">
        <f t="shared" si="1"/>
        <v>29.733333333333334</v>
      </c>
      <c r="K19" s="43">
        <f t="shared" si="2"/>
        <v>6.7869973724271677</v>
      </c>
      <c r="L19" s="28">
        <f t="shared" si="3"/>
        <v>0.22826224346728141</v>
      </c>
      <c r="M19" s="44">
        <f t="shared" si="4"/>
        <v>148.66666666666669</v>
      </c>
      <c r="N19" s="45">
        <f t="shared" si="5"/>
        <v>29.733333333333338</v>
      </c>
      <c r="O19" s="46">
        <f t="shared" si="6"/>
        <v>29.73</v>
      </c>
      <c r="P19" s="46">
        <f t="shared" si="7"/>
        <v>148.65</v>
      </c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/>
      <c r="BI19" s="47"/>
      <c r="BJ19" s="47"/>
      <c r="BK19" s="47"/>
      <c r="BL19" s="47"/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7"/>
      <c r="BX19" s="47"/>
      <c r="BY19" s="47"/>
      <c r="BZ19" s="47"/>
    </row>
    <row r="20" spans="1:78" s="38" customFormat="1" ht="31.5" customHeight="1" x14ac:dyDescent="0.2">
      <c r="A20" s="70">
        <v>12</v>
      </c>
      <c r="B20" s="71" t="s">
        <v>39</v>
      </c>
      <c r="C20" s="73"/>
      <c r="D20" s="74" t="s">
        <v>105</v>
      </c>
      <c r="E20" s="74">
        <v>18</v>
      </c>
      <c r="F20" s="69">
        <v>270</v>
      </c>
      <c r="G20" s="30">
        <v>240</v>
      </c>
      <c r="H20" s="40">
        <v>256.17</v>
      </c>
      <c r="I20" s="41">
        <v>3</v>
      </c>
      <c r="J20" s="42">
        <f t="shared" si="1"/>
        <v>255.39000000000001</v>
      </c>
      <c r="K20" s="43">
        <f t="shared" si="2"/>
        <v>15.015202296339535</v>
      </c>
      <c r="L20" s="28">
        <f t="shared" si="3"/>
        <v>5.8793227206779958E-2</v>
      </c>
      <c r="M20" s="44">
        <f t="shared" si="4"/>
        <v>4597.0200000000004</v>
      </c>
      <c r="N20" s="45">
        <f t="shared" si="5"/>
        <v>255.39000000000001</v>
      </c>
      <c r="O20" s="46">
        <f t="shared" si="6"/>
        <v>255.39</v>
      </c>
      <c r="P20" s="46">
        <f t="shared" si="7"/>
        <v>4597.0199999999995</v>
      </c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</row>
    <row r="21" spans="1:78" s="38" customFormat="1" ht="31.5" customHeight="1" x14ac:dyDescent="0.2">
      <c r="A21" s="70">
        <v>13</v>
      </c>
      <c r="B21" s="71" t="s">
        <v>40</v>
      </c>
      <c r="C21" s="73"/>
      <c r="D21" s="74" t="s">
        <v>105</v>
      </c>
      <c r="E21" s="74">
        <v>1</v>
      </c>
      <c r="F21" s="69">
        <v>356.5</v>
      </c>
      <c r="G21" s="30">
        <v>350</v>
      </c>
      <c r="H21" s="40">
        <v>242.41</v>
      </c>
      <c r="I21" s="41">
        <v>3</v>
      </c>
      <c r="J21" s="42">
        <f t="shared" si="1"/>
        <v>316.30333333333334</v>
      </c>
      <c r="K21" s="43">
        <f t="shared" si="2"/>
        <v>64.075978598327666</v>
      </c>
      <c r="L21" s="28">
        <f t="shared" si="3"/>
        <v>0.20257762674540578</v>
      </c>
      <c r="M21" s="44">
        <f t="shared" si="4"/>
        <v>316.30333333333328</v>
      </c>
      <c r="N21" s="45">
        <f t="shared" si="5"/>
        <v>316.30333333333328</v>
      </c>
      <c r="O21" s="46">
        <f t="shared" si="6"/>
        <v>316.3</v>
      </c>
      <c r="P21" s="46">
        <f t="shared" si="7"/>
        <v>316.3</v>
      </c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47"/>
      <c r="AY21" s="47"/>
      <c r="AZ21" s="47"/>
      <c r="BA21" s="47"/>
      <c r="BB21" s="47"/>
      <c r="BC21" s="47"/>
      <c r="BD21" s="47"/>
      <c r="BE21" s="47"/>
      <c r="BF21" s="47"/>
      <c r="BG21" s="47"/>
      <c r="BH21" s="47"/>
      <c r="BI21" s="47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47"/>
      <c r="BZ21" s="47"/>
    </row>
    <row r="22" spans="1:78" s="38" customFormat="1" ht="21.75" customHeight="1" x14ac:dyDescent="0.2">
      <c r="A22" s="70">
        <v>14</v>
      </c>
      <c r="B22" s="71" t="s">
        <v>41</v>
      </c>
      <c r="C22" s="73"/>
      <c r="D22" s="74" t="s">
        <v>106</v>
      </c>
      <c r="E22" s="74">
        <v>2</v>
      </c>
      <c r="F22" s="69">
        <v>36.75</v>
      </c>
      <c r="G22" s="30">
        <v>51</v>
      </c>
      <c r="H22" s="40">
        <v>68.900000000000006</v>
      </c>
      <c r="I22" s="41">
        <v>3</v>
      </c>
      <c r="J22" s="42">
        <f t="shared" si="1"/>
        <v>52.216666666666669</v>
      </c>
      <c r="K22" s="43">
        <f t="shared" si="2"/>
        <v>16.109495129684646</v>
      </c>
      <c r="L22" s="28">
        <f t="shared" si="3"/>
        <v>0.30851251445294564</v>
      </c>
      <c r="M22" s="44">
        <f t="shared" si="4"/>
        <v>104.43333333333334</v>
      </c>
      <c r="N22" s="45">
        <f t="shared" si="5"/>
        <v>52.216666666666669</v>
      </c>
      <c r="O22" s="46">
        <f t="shared" si="6"/>
        <v>52.22</v>
      </c>
      <c r="P22" s="46">
        <f t="shared" si="7"/>
        <v>104.44</v>
      </c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7"/>
      <c r="AU22" s="47"/>
      <c r="AV22" s="47"/>
      <c r="AW22" s="47"/>
      <c r="AX22" s="47"/>
      <c r="AY22" s="47"/>
      <c r="AZ22" s="47"/>
      <c r="BA22" s="47"/>
      <c r="BB22" s="47"/>
      <c r="BC22" s="47"/>
      <c r="BD22" s="47"/>
      <c r="BE22" s="47"/>
      <c r="BF22" s="47"/>
      <c r="BG22" s="47"/>
      <c r="BH22" s="47"/>
      <c r="BI22" s="47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47"/>
      <c r="BZ22" s="47"/>
    </row>
    <row r="23" spans="1:78" s="38" customFormat="1" ht="30.75" customHeight="1" x14ac:dyDescent="0.2">
      <c r="A23" s="70">
        <v>15</v>
      </c>
      <c r="B23" s="71" t="s">
        <v>42</v>
      </c>
      <c r="C23" s="73"/>
      <c r="D23" s="74" t="s">
        <v>107</v>
      </c>
      <c r="E23" s="74">
        <v>1</v>
      </c>
      <c r="F23" s="69">
        <v>2299.5</v>
      </c>
      <c r="G23" s="30">
        <v>1800</v>
      </c>
      <c r="H23" s="40">
        <v>3199</v>
      </c>
      <c r="I23" s="41">
        <v>3</v>
      </c>
      <c r="J23" s="42">
        <f t="shared" si="1"/>
        <v>2432.8333333333335</v>
      </c>
      <c r="K23" s="43">
        <f t="shared" si="2"/>
        <v>708.96656009527976</v>
      </c>
      <c r="L23" s="28">
        <f t="shared" si="3"/>
        <v>0.29141600058722189</v>
      </c>
      <c r="M23" s="44">
        <f t="shared" si="4"/>
        <v>2432.833333333333</v>
      </c>
      <c r="N23" s="45">
        <f t="shared" si="5"/>
        <v>2432.833333333333</v>
      </c>
      <c r="O23" s="46">
        <f t="shared" si="6"/>
        <v>2432.83</v>
      </c>
      <c r="P23" s="46">
        <f t="shared" si="7"/>
        <v>2432.83</v>
      </c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47"/>
      <c r="AY23" s="47"/>
      <c r="AZ23" s="47"/>
      <c r="BA23" s="47"/>
      <c r="BB23" s="47"/>
      <c r="BC23" s="47"/>
      <c r="BD23" s="47"/>
      <c r="BE23" s="47"/>
      <c r="BF23" s="47"/>
      <c r="BG23" s="47"/>
      <c r="BH23" s="47"/>
      <c r="BI23" s="47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47"/>
      <c r="BZ23" s="47"/>
    </row>
    <row r="24" spans="1:78" s="38" customFormat="1" ht="34.5" customHeight="1" x14ac:dyDescent="0.2">
      <c r="A24" s="70">
        <v>16</v>
      </c>
      <c r="B24" s="71" t="s">
        <v>43</v>
      </c>
      <c r="C24" s="73"/>
      <c r="D24" s="74" t="s">
        <v>105</v>
      </c>
      <c r="E24" s="74">
        <v>3</v>
      </c>
      <c r="F24" s="69">
        <v>348.75</v>
      </c>
      <c r="G24" s="30">
        <v>310</v>
      </c>
      <c r="H24" s="40">
        <v>477</v>
      </c>
      <c r="I24" s="41">
        <v>3</v>
      </c>
      <c r="J24" s="42">
        <f t="shared" si="1"/>
        <v>378.58333333333331</v>
      </c>
      <c r="K24" s="43">
        <f t="shared" si="2"/>
        <v>87.405782608093745</v>
      </c>
      <c r="L24" s="28">
        <f t="shared" si="3"/>
        <v>0.23087593909247744</v>
      </c>
      <c r="M24" s="44">
        <f t="shared" si="4"/>
        <v>1135.75</v>
      </c>
      <c r="N24" s="45">
        <f t="shared" si="5"/>
        <v>378.58333333333331</v>
      </c>
      <c r="O24" s="46">
        <f t="shared" si="6"/>
        <v>378.58</v>
      </c>
      <c r="P24" s="46">
        <f t="shared" si="7"/>
        <v>1135.74</v>
      </c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7"/>
      <c r="AY24" s="47"/>
      <c r="AZ24" s="47"/>
      <c r="BA24" s="47"/>
      <c r="BB24" s="47"/>
      <c r="BC24" s="47"/>
      <c r="BD24" s="47"/>
      <c r="BE24" s="47"/>
      <c r="BF24" s="47"/>
      <c r="BG24" s="47"/>
      <c r="BH24" s="47"/>
      <c r="BI24" s="47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47"/>
      <c r="BZ24" s="47"/>
    </row>
    <row r="25" spans="1:78" s="38" customFormat="1" ht="29.25" customHeight="1" x14ac:dyDescent="0.2">
      <c r="A25" s="70">
        <v>17</v>
      </c>
      <c r="B25" s="71" t="s">
        <v>44</v>
      </c>
      <c r="C25" s="73"/>
      <c r="D25" s="74" t="s">
        <v>105</v>
      </c>
      <c r="E25" s="74">
        <v>4</v>
      </c>
      <c r="F25" s="69">
        <v>169.58</v>
      </c>
      <c r="G25" s="30">
        <v>145.30000000000001</v>
      </c>
      <c r="H25" s="40">
        <v>120</v>
      </c>
      <c r="I25" s="41">
        <v>3</v>
      </c>
      <c r="J25" s="42">
        <f t="shared" si="1"/>
        <v>144.96</v>
      </c>
      <c r="K25" s="43">
        <f t="shared" si="2"/>
        <v>24.791748627315553</v>
      </c>
      <c r="L25" s="28">
        <f t="shared" si="3"/>
        <v>0.17102475598313707</v>
      </c>
      <c r="M25" s="44">
        <f t="shared" si="4"/>
        <v>579.83999999999992</v>
      </c>
      <c r="N25" s="45">
        <f t="shared" si="5"/>
        <v>144.95999999999998</v>
      </c>
      <c r="O25" s="46">
        <f t="shared" si="6"/>
        <v>144.96</v>
      </c>
      <c r="P25" s="46">
        <f t="shared" si="7"/>
        <v>579.84</v>
      </c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  <c r="BA25" s="47"/>
      <c r="BB25" s="47"/>
      <c r="BC25" s="47"/>
      <c r="BD25" s="47"/>
      <c r="BE25" s="47"/>
      <c r="BF25" s="47"/>
      <c r="BG25" s="47"/>
      <c r="BH25" s="47"/>
      <c r="BI25" s="47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47"/>
      <c r="BZ25" s="47"/>
    </row>
    <row r="26" spans="1:78" s="38" customFormat="1" ht="21.75" customHeight="1" x14ac:dyDescent="0.2">
      <c r="A26" s="70">
        <v>18</v>
      </c>
      <c r="B26" s="71" t="s">
        <v>45</v>
      </c>
      <c r="C26" s="73"/>
      <c r="D26" s="74" t="s">
        <v>26</v>
      </c>
      <c r="E26" s="74">
        <v>4</v>
      </c>
      <c r="F26" s="69">
        <v>94.3</v>
      </c>
      <c r="G26" s="30">
        <v>115.3</v>
      </c>
      <c r="H26" s="40">
        <v>83.9</v>
      </c>
      <c r="I26" s="41">
        <v>3</v>
      </c>
      <c r="J26" s="42">
        <f t="shared" si="1"/>
        <v>97.833333333333329</v>
      </c>
      <c r="K26" s="43">
        <f t="shared" si="2"/>
        <v>15.995416010011567</v>
      </c>
      <c r="L26" s="28">
        <f t="shared" si="3"/>
        <v>0.16349658613299728</v>
      </c>
      <c r="M26" s="44">
        <f t="shared" si="4"/>
        <v>391.33333333333331</v>
      </c>
      <c r="N26" s="45">
        <f t="shared" si="5"/>
        <v>97.833333333333329</v>
      </c>
      <c r="O26" s="46">
        <f t="shared" si="6"/>
        <v>97.83</v>
      </c>
      <c r="P26" s="46">
        <f t="shared" si="7"/>
        <v>391.32</v>
      </c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  <c r="BA26" s="47"/>
      <c r="BB26" s="47"/>
      <c r="BC26" s="47"/>
      <c r="BD26" s="47"/>
      <c r="BE26" s="47"/>
      <c r="BF26" s="47"/>
      <c r="BG26" s="47"/>
      <c r="BH26" s="47"/>
      <c r="BI26" s="47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47"/>
      <c r="BZ26" s="47"/>
    </row>
    <row r="27" spans="1:78" s="38" customFormat="1" ht="21.75" customHeight="1" x14ac:dyDescent="0.2">
      <c r="A27" s="70">
        <v>19</v>
      </c>
      <c r="B27" s="71" t="s">
        <v>46</v>
      </c>
      <c r="C27" s="73"/>
      <c r="D27" s="74" t="s">
        <v>26</v>
      </c>
      <c r="E27" s="74">
        <v>2</v>
      </c>
      <c r="F27" s="69">
        <v>13.48</v>
      </c>
      <c r="G27" s="30">
        <v>10.3</v>
      </c>
      <c r="H27" s="40">
        <v>18.260000000000002</v>
      </c>
      <c r="I27" s="41">
        <v>3</v>
      </c>
      <c r="J27" s="42">
        <f t="shared" si="1"/>
        <v>14.013333333333335</v>
      </c>
      <c r="K27" s="43">
        <f t="shared" si="2"/>
        <v>4.0067110369145968</v>
      </c>
      <c r="L27" s="28">
        <f t="shared" si="3"/>
        <v>0.28592133945632231</v>
      </c>
      <c r="M27" s="44">
        <f t="shared" si="4"/>
        <v>28.026666666666671</v>
      </c>
      <c r="N27" s="45">
        <f t="shared" si="5"/>
        <v>14.013333333333335</v>
      </c>
      <c r="O27" s="46">
        <f t="shared" si="6"/>
        <v>14.01</v>
      </c>
      <c r="P27" s="46">
        <f t="shared" si="7"/>
        <v>28.02</v>
      </c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47"/>
      <c r="AU27" s="47"/>
      <c r="AV27" s="47"/>
      <c r="AW27" s="47"/>
      <c r="AX27" s="47"/>
      <c r="AY27" s="47"/>
      <c r="AZ27" s="47"/>
      <c r="BA27" s="47"/>
      <c r="BB27" s="47"/>
      <c r="BC27" s="47"/>
      <c r="BD27" s="47"/>
      <c r="BE27" s="47"/>
      <c r="BF27" s="47"/>
      <c r="BG27" s="47"/>
      <c r="BH27" s="47"/>
      <c r="BI27" s="47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47"/>
      <c r="BZ27" s="47"/>
    </row>
    <row r="28" spans="1:78" s="38" customFormat="1" ht="21.75" customHeight="1" x14ac:dyDescent="0.2">
      <c r="A28" s="70">
        <v>20</v>
      </c>
      <c r="B28" s="71" t="s">
        <v>47</v>
      </c>
      <c r="C28" s="73"/>
      <c r="D28" s="74" t="s">
        <v>26</v>
      </c>
      <c r="E28" s="74">
        <v>2</v>
      </c>
      <c r="F28" s="69">
        <v>50</v>
      </c>
      <c r="G28" s="30">
        <v>38.200000000000003</v>
      </c>
      <c r="H28" s="40">
        <v>36.200000000000003</v>
      </c>
      <c r="I28" s="41">
        <v>3</v>
      </c>
      <c r="J28" s="42">
        <f t="shared" si="1"/>
        <v>41.466666666666669</v>
      </c>
      <c r="K28" s="43">
        <f t="shared" si="2"/>
        <v>7.4574347689626643</v>
      </c>
      <c r="L28" s="28">
        <f t="shared" si="3"/>
        <v>0.17984167449266875</v>
      </c>
      <c r="M28" s="44">
        <f t="shared" si="4"/>
        <v>82.933333333333337</v>
      </c>
      <c r="N28" s="45">
        <f t="shared" si="5"/>
        <v>41.466666666666669</v>
      </c>
      <c r="O28" s="46">
        <f t="shared" si="6"/>
        <v>41.47</v>
      </c>
      <c r="P28" s="46">
        <f t="shared" si="7"/>
        <v>82.94</v>
      </c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  <c r="BH28" s="47"/>
      <c r="BI28" s="47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47"/>
      <c r="BZ28" s="47"/>
    </row>
    <row r="29" spans="1:78" s="38" customFormat="1" ht="21.75" customHeight="1" x14ac:dyDescent="0.2">
      <c r="A29" s="70">
        <v>21</v>
      </c>
      <c r="B29" s="71" t="s">
        <v>48</v>
      </c>
      <c r="C29" s="73"/>
      <c r="D29" s="74" t="s">
        <v>26</v>
      </c>
      <c r="E29" s="74">
        <v>17</v>
      </c>
      <c r="F29" s="69">
        <v>87.75</v>
      </c>
      <c r="G29" s="30">
        <v>111.8</v>
      </c>
      <c r="H29" s="40">
        <v>125.6</v>
      </c>
      <c r="I29" s="41">
        <v>3</v>
      </c>
      <c r="J29" s="42">
        <f t="shared" si="1"/>
        <v>108.38333333333333</v>
      </c>
      <c r="K29" s="43">
        <f t="shared" si="2"/>
        <v>19.154916688237911</v>
      </c>
      <c r="L29" s="28">
        <f t="shared" si="3"/>
        <v>0.17673304648535673</v>
      </c>
      <c r="M29" s="44">
        <f t="shared" si="4"/>
        <v>1842.5166666666667</v>
      </c>
      <c r="N29" s="45">
        <f t="shared" si="5"/>
        <v>108.38333333333333</v>
      </c>
      <c r="O29" s="46">
        <f t="shared" si="6"/>
        <v>108.38</v>
      </c>
      <c r="P29" s="46">
        <f t="shared" si="7"/>
        <v>1842.46</v>
      </c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7"/>
      <c r="AU29" s="47"/>
      <c r="AV29" s="47"/>
      <c r="AW29" s="47"/>
      <c r="AX29" s="47"/>
      <c r="AY29" s="47"/>
      <c r="AZ29" s="47"/>
      <c r="BA29" s="47"/>
      <c r="BB29" s="47"/>
      <c r="BC29" s="47"/>
      <c r="BD29" s="47"/>
      <c r="BE29" s="47"/>
      <c r="BF29" s="47"/>
      <c r="BG29" s="47"/>
      <c r="BH29" s="47"/>
      <c r="BI29" s="47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47"/>
      <c r="BZ29" s="47"/>
    </row>
    <row r="30" spans="1:78" s="38" customFormat="1" ht="21.75" customHeight="1" x14ac:dyDescent="0.2">
      <c r="A30" s="70">
        <v>22</v>
      </c>
      <c r="B30" s="71" t="s">
        <v>49</v>
      </c>
      <c r="C30" s="73"/>
      <c r="D30" s="74" t="s">
        <v>26</v>
      </c>
      <c r="E30" s="74">
        <v>9</v>
      </c>
      <c r="F30" s="69">
        <v>74.25</v>
      </c>
      <c r="G30" s="30">
        <v>49.5</v>
      </c>
      <c r="H30" s="40">
        <v>75.900000000000006</v>
      </c>
      <c r="I30" s="41">
        <v>3</v>
      </c>
      <c r="J30" s="42">
        <f t="shared" si="1"/>
        <v>66.55</v>
      </c>
      <c r="K30" s="43">
        <f t="shared" si="2"/>
        <v>14.788762625723612</v>
      </c>
      <c r="L30" s="28">
        <f t="shared" si="3"/>
        <v>0.2222203249545246</v>
      </c>
      <c r="M30" s="44">
        <f t="shared" si="4"/>
        <v>598.95000000000005</v>
      </c>
      <c r="N30" s="45">
        <f t="shared" si="5"/>
        <v>66.550000000000011</v>
      </c>
      <c r="O30" s="46">
        <f t="shared" si="6"/>
        <v>66.55</v>
      </c>
      <c r="P30" s="46">
        <f t="shared" si="7"/>
        <v>598.94999999999993</v>
      </c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47"/>
      <c r="AV30" s="47"/>
      <c r="AW30" s="47"/>
      <c r="AX30" s="47"/>
      <c r="AY30" s="47"/>
      <c r="AZ30" s="47"/>
      <c r="BA30" s="47"/>
      <c r="BB30" s="47"/>
      <c r="BC30" s="47"/>
      <c r="BD30" s="47"/>
      <c r="BE30" s="47"/>
      <c r="BF30" s="47"/>
      <c r="BG30" s="47"/>
      <c r="BH30" s="47"/>
      <c r="BI30" s="47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47"/>
      <c r="BZ30" s="47"/>
    </row>
    <row r="31" spans="1:78" s="38" customFormat="1" ht="21.75" customHeight="1" x14ac:dyDescent="0.2">
      <c r="A31" s="70">
        <v>23</v>
      </c>
      <c r="B31" s="71" t="s">
        <v>50</v>
      </c>
      <c r="C31" s="73"/>
      <c r="D31" s="74" t="s">
        <v>26</v>
      </c>
      <c r="E31" s="74">
        <v>20</v>
      </c>
      <c r="F31" s="69">
        <v>22.5</v>
      </c>
      <c r="G31" s="30">
        <v>18.2</v>
      </c>
      <c r="H31" s="40">
        <v>22.79</v>
      </c>
      <c r="I31" s="41">
        <v>3</v>
      </c>
      <c r="J31" s="42">
        <f t="shared" si="1"/>
        <v>21.163333333333334</v>
      </c>
      <c r="K31" s="43">
        <f t="shared" si="2"/>
        <v>2.5704150118868614</v>
      </c>
      <c r="L31" s="28">
        <f t="shared" si="3"/>
        <v>0.12145605663349479</v>
      </c>
      <c r="M31" s="44">
        <f t="shared" si="4"/>
        <v>423.26666666666671</v>
      </c>
      <c r="N31" s="45">
        <f t="shared" si="5"/>
        <v>21.163333333333334</v>
      </c>
      <c r="O31" s="46">
        <f t="shared" si="6"/>
        <v>21.16</v>
      </c>
      <c r="P31" s="46">
        <f t="shared" si="7"/>
        <v>423.2</v>
      </c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  <c r="BE31" s="47"/>
      <c r="BF31" s="47"/>
      <c r="BG31" s="47"/>
      <c r="BH31" s="47"/>
      <c r="BI31" s="47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47"/>
      <c r="BZ31" s="47"/>
    </row>
    <row r="32" spans="1:78" s="38" customFormat="1" ht="21.75" customHeight="1" x14ac:dyDescent="0.2">
      <c r="A32" s="70">
        <v>24</v>
      </c>
      <c r="B32" s="71" t="s">
        <v>51</v>
      </c>
      <c r="C32" s="73"/>
      <c r="D32" s="74" t="s">
        <v>26</v>
      </c>
      <c r="E32" s="74">
        <v>3</v>
      </c>
      <c r="F32" s="69">
        <v>88.5</v>
      </c>
      <c r="G32" s="30">
        <v>63.8</v>
      </c>
      <c r="H32" s="40">
        <v>46.8</v>
      </c>
      <c r="I32" s="41">
        <v>3</v>
      </c>
      <c r="J32" s="42">
        <f t="shared" si="1"/>
        <v>66.366666666666674</v>
      </c>
      <c r="K32" s="43">
        <f t="shared" si="2"/>
        <v>20.968150450941785</v>
      </c>
      <c r="L32" s="28">
        <f t="shared" si="3"/>
        <v>0.3159440047856622</v>
      </c>
      <c r="M32" s="44">
        <f t="shared" si="4"/>
        <v>199.10000000000002</v>
      </c>
      <c r="N32" s="45">
        <f t="shared" si="5"/>
        <v>66.366666666666674</v>
      </c>
      <c r="O32" s="46">
        <f t="shared" si="6"/>
        <v>66.37</v>
      </c>
      <c r="P32" s="46">
        <f t="shared" si="7"/>
        <v>199.11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/>
      <c r="BB32" s="47"/>
      <c r="BC32" s="47"/>
      <c r="BD32" s="47"/>
      <c r="BE32" s="47"/>
      <c r="BF32" s="47"/>
      <c r="BG32" s="47"/>
      <c r="BH32" s="47"/>
      <c r="BI32" s="47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47"/>
      <c r="BZ32" s="47"/>
    </row>
    <row r="33" spans="1:78" s="38" customFormat="1" ht="21.75" customHeight="1" x14ac:dyDescent="0.2">
      <c r="A33" s="70">
        <v>25</v>
      </c>
      <c r="B33" s="71" t="s">
        <v>52</v>
      </c>
      <c r="C33" s="73"/>
      <c r="D33" s="74" t="s">
        <v>26</v>
      </c>
      <c r="E33" s="74">
        <v>86</v>
      </c>
      <c r="F33" s="69">
        <v>81</v>
      </c>
      <c r="G33" s="30">
        <v>55</v>
      </c>
      <c r="H33" s="40">
        <v>71.3</v>
      </c>
      <c r="I33" s="41">
        <v>3</v>
      </c>
      <c r="J33" s="42">
        <f t="shared" si="1"/>
        <v>69.100000000000009</v>
      </c>
      <c r="K33" s="43">
        <f t="shared" si="2"/>
        <v>13.138873619911195</v>
      </c>
      <c r="L33" s="28">
        <f t="shared" si="3"/>
        <v>0.19014288885544417</v>
      </c>
      <c r="M33" s="44">
        <f t="shared" si="4"/>
        <v>5942.6</v>
      </c>
      <c r="N33" s="45">
        <f t="shared" si="5"/>
        <v>69.100000000000009</v>
      </c>
      <c r="O33" s="46">
        <f t="shared" si="6"/>
        <v>69.099999999999994</v>
      </c>
      <c r="P33" s="46">
        <f t="shared" si="7"/>
        <v>5942.5999999999995</v>
      </c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/>
      <c r="BC33" s="47"/>
      <c r="BD33" s="47"/>
      <c r="BE33" s="47"/>
      <c r="BF33" s="47"/>
      <c r="BG33" s="47"/>
      <c r="BH33" s="47"/>
      <c r="BI33" s="47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47"/>
      <c r="BZ33" s="47"/>
    </row>
    <row r="34" spans="1:78" s="38" customFormat="1" ht="21.75" customHeight="1" x14ac:dyDescent="0.2">
      <c r="A34" s="70">
        <v>26</v>
      </c>
      <c r="B34" s="71" t="s">
        <v>53</v>
      </c>
      <c r="C34" s="73"/>
      <c r="D34" s="74" t="s">
        <v>26</v>
      </c>
      <c r="E34" s="74">
        <v>5</v>
      </c>
      <c r="F34" s="69">
        <v>149.25</v>
      </c>
      <c r="G34" s="30">
        <v>99.8</v>
      </c>
      <c r="H34" s="40">
        <v>179.7</v>
      </c>
      <c r="I34" s="41">
        <v>3</v>
      </c>
      <c r="J34" s="42">
        <f t="shared" si="1"/>
        <v>142.91666666666666</v>
      </c>
      <c r="K34" s="43">
        <f t="shared" si="2"/>
        <v>40.324754597310708</v>
      </c>
      <c r="L34" s="28">
        <f t="shared" si="3"/>
        <v>0.28215571729896705</v>
      </c>
      <c r="M34" s="44">
        <f t="shared" si="4"/>
        <v>714.58333333333337</v>
      </c>
      <c r="N34" s="45">
        <f t="shared" si="5"/>
        <v>142.91666666666669</v>
      </c>
      <c r="O34" s="46">
        <f t="shared" si="6"/>
        <v>142.91999999999999</v>
      </c>
      <c r="P34" s="46">
        <f t="shared" si="7"/>
        <v>714.59999999999991</v>
      </c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  <c r="BA34" s="47"/>
      <c r="BB34" s="47"/>
      <c r="BC34" s="47"/>
      <c r="BD34" s="47"/>
      <c r="BE34" s="47"/>
      <c r="BF34" s="47"/>
      <c r="BG34" s="47"/>
      <c r="BH34" s="47"/>
      <c r="BI34" s="47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47"/>
      <c r="BZ34" s="47"/>
    </row>
    <row r="35" spans="1:78" s="38" customFormat="1" ht="21.75" customHeight="1" x14ac:dyDescent="0.2">
      <c r="A35" s="70">
        <v>27</v>
      </c>
      <c r="B35" s="71" t="s">
        <v>54</v>
      </c>
      <c r="C35" s="73"/>
      <c r="D35" s="74" t="s">
        <v>26</v>
      </c>
      <c r="E35" s="74">
        <v>10</v>
      </c>
      <c r="F35" s="69">
        <v>13.13</v>
      </c>
      <c r="G35" s="30">
        <v>13.1</v>
      </c>
      <c r="H35" s="40">
        <v>19.399999999999999</v>
      </c>
      <c r="I35" s="41">
        <v>3</v>
      </c>
      <c r="J35" s="42">
        <f t="shared" si="1"/>
        <v>15.209999999999999</v>
      </c>
      <c r="K35" s="43">
        <f t="shared" si="2"/>
        <v>3.6286774450204402</v>
      </c>
      <c r="L35" s="28">
        <f t="shared" si="3"/>
        <v>0.23857182413020647</v>
      </c>
      <c r="M35" s="44">
        <f t="shared" si="4"/>
        <v>152.1</v>
      </c>
      <c r="N35" s="45">
        <f t="shared" si="5"/>
        <v>15.209999999999999</v>
      </c>
      <c r="O35" s="46">
        <f t="shared" si="6"/>
        <v>15.21</v>
      </c>
      <c r="P35" s="46">
        <f t="shared" si="7"/>
        <v>152.10000000000002</v>
      </c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47"/>
      <c r="AX35" s="47"/>
      <c r="AY35" s="47"/>
      <c r="AZ35" s="47"/>
      <c r="BA35" s="47"/>
      <c r="BB35" s="47"/>
      <c r="BC35" s="47"/>
      <c r="BD35" s="47"/>
      <c r="BE35" s="47"/>
      <c r="BF35" s="47"/>
      <c r="BG35" s="47"/>
      <c r="BH35" s="47"/>
      <c r="BI35" s="47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47"/>
      <c r="BZ35" s="47"/>
    </row>
    <row r="36" spans="1:78" s="38" customFormat="1" ht="21.75" customHeight="1" x14ac:dyDescent="0.2">
      <c r="A36" s="70">
        <v>28</v>
      </c>
      <c r="B36" s="71" t="s">
        <v>55</v>
      </c>
      <c r="C36" s="73"/>
      <c r="D36" s="74" t="s">
        <v>26</v>
      </c>
      <c r="E36" s="74">
        <v>55</v>
      </c>
      <c r="F36" s="69">
        <v>23.25</v>
      </c>
      <c r="G36" s="30">
        <v>14.3</v>
      </c>
      <c r="H36" s="40">
        <v>28</v>
      </c>
      <c r="I36" s="41">
        <v>3</v>
      </c>
      <c r="J36" s="42">
        <f t="shared" si="1"/>
        <v>21.849999999999998</v>
      </c>
      <c r="K36" s="43">
        <f t="shared" si="2"/>
        <v>6.9564718068860198</v>
      </c>
      <c r="L36" s="28">
        <f t="shared" si="3"/>
        <v>0.31837399573849062</v>
      </c>
      <c r="M36" s="44">
        <f t="shared" si="4"/>
        <v>1201.7499999999998</v>
      </c>
      <c r="N36" s="45">
        <f t="shared" si="5"/>
        <v>21.849999999999994</v>
      </c>
      <c r="O36" s="46">
        <f t="shared" si="6"/>
        <v>21.85</v>
      </c>
      <c r="P36" s="46">
        <f t="shared" si="7"/>
        <v>1201.75</v>
      </c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47"/>
      <c r="AV36" s="47"/>
      <c r="AW36" s="47"/>
      <c r="AX36" s="47"/>
      <c r="AY36" s="47"/>
      <c r="AZ36" s="47"/>
      <c r="BA36" s="47"/>
      <c r="BB36" s="47"/>
      <c r="BC36" s="47"/>
      <c r="BD36" s="47"/>
      <c r="BE36" s="47"/>
      <c r="BF36" s="47"/>
      <c r="BG36" s="47"/>
      <c r="BH36" s="47"/>
      <c r="BI36" s="47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47"/>
      <c r="BZ36" s="47"/>
    </row>
    <row r="37" spans="1:78" s="38" customFormat="1" ht="21.75" customHeight="1" x14ac:dyDescent="0.2">
      <c r="A37" s="70">
        <v>29</v>
      </c>
      <c r="B37" s="71" t="s">
        <v>56</v>
      </c>
      <c r="C37" s="73"/>
      <c r="D37" s="74" t="s">
        <v>26</v>
      </c>
      <c r="E37" s="74">
        <v>11</v>
      </c>
      <c r="F37" s="69">
        <v>48</v>
      </c>
      <c r="G37" s="30">
        <v>78.22</v>
      </c>
      <c r="H37" s="40">
        <v>95.7</v>
      </c>
      <c r="I37" s="41">
        <v>3</v>
      </c>
      <c r="J37" s="42">
        <f t="shared" si="1"/>
        <v>73.973333333333343</v>
      </c>
      <c r="K37" s="43">
        <f t="shared" si="2"/>
        <v>24.131890380434996</v>
      </c>
      <c r="L37" s="28">
        <f t="shared" si="3"/>
        <v>0.32622418502750983</v>
      </c>
      <c r="M37" s="44">
        <f t="shared" si="4"/>
        <v>813.70666666666671</v>
      </c>
      <c r="N37" s="45">
        <f t="shared" si="5"/>
        <v>73.973333333333343</v>
      </c>
      <c r="O37" s="46">
        <f t="shared" si="6"/>
        <v>73.97</v>
      </c>
      <c r="P37" s="46">
        <f t="shared" si="7"/>
        <v>813.67</v>
      </c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  <c r="BI37" s="47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47"/>
      <c r="BZ37" s="47"/>
    </row>
    <row r="38" spans="1:78" s="38" customFormat="1" ht="21.75" customHeight="1" x14ac:dyDescent="0.2">
      <c r="A38" s="70">
        <v>30</v>
      </c>
      <c r="B38" s="71" t="s">
        <v>57</v>
      </c>
      <c r="C38" s="73"/>
      <c r="D38" s="74" t="s">
        <v>26</v>
      </c>
      <c r="E38" s="74">
        <v>7</v>
      </c>
      <c r="F38" s="69">
        <v>28.5</v>
      </c>
      <c r="G38" s="30">
        <v>31.4</v>
      </c>
      <c r="H38" s="40">
        <v>23.4</v>
      </c>
      <c r="I38" s="41">
        <v>3</v>
      </c>
      <c r="J38" s="42">
        <f t="shared" si="1"/>
        <v>27.766666666666666</v>
      </c>
      <c r="K38" s="43">
        <f t="shared" si="2"/>
        <v>4.0501028793517602</v>
      </c>
      <c r="L38" s="28">
        <f t="shared" si="3"/>
        <v>0.1458620484760538</v>
      </c>
      <c r="M38" s="44">
        <f t="shared" si="4"/>
        <v>194.36666666666667</v>
      </c>
      <c r="N38" s="45">
        <f t="shared" si="5"/>
        <v>27.766666666666669</v>
      </c>
      <c r="O38" s="46">
        <f t="shared" si="6"/>
        <v>27.77</v>
      </c>
      <c r="P38" s="46">
        <f t="shared" si="7"/>
        <v>194.39</v>
      </c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7"/>
      <c r="AQ38" s="47"/>
      <c r="AR38" s="47"/>
      <c r="AS38" s="47"/>
      <c r="AT38" s="47"/>
      <c r="AU38" s="47"/>
      <c r="AV38" s="47"/>
      <c r="AW38" s="47"/>
      <c r="AX38" s="47"/>
      <c r="AY38" s="47"/>
      <c r="AZ38" s="47"/>
      <c r="BA38" s="47"/>
      <c r="BB38" s="47"/>
      <c r="BC38" s="47"/>
      <c r="BD38" s="47"/>
      <c r="BE38" s="47"/>
      <c r="BF38" s="47"/>
      <c r="BG38" s="47"/>
      <c r="BH38" s="47"/>
      <c r="BI38" s="47"/>
      <c r="BJ38" s="47"/>
      <c r="BK38" s="47"/>
      <c r="BL38" s="47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47"/>
      <c r="BZ38" s="47"/>
    </row>
    <row r="39" spans="1:78" s="38" customFormat="1" ht="21.75" customHeight="1" x14ac:dyDescent="0.2">
      <c r="A39" s="70">
        <v>31</v>
      </c>
      <c r="B39" s="71" t="s">
        <v>58</v>
      </c>
      <c r="C39" s="73"/>
      <c r="D39" s="74" t="s">
        <v>26</v>
      </c>
      <c r="E39" s="74">
        <v>8</v>
      </c>
      <c r="F39" s="69">
        <v>60</v>
      </c>
      <c r="G39" s="30">
        <v>78.900000000000006</v>
      </c>
      <c r="H39" s="40">
        <v>45.4</v>
      </c>
      <c r="I39" s="41">
        <v>3</v>
      </c>
      <c r="J39" s="42">
        <f t="shared" si="1"/>
        <v>61.433333333333337</v>
      </c>
      <c r="K39" s="43">
        <f t="shared" si="2"/>
        <v>16.79593204717537</v>
      </c>
      <c r="L39" s="28">
        <f t="shared" si="3"/>
        <v>0.273400955732643</v>
      </c>
      <c r="M39" s="44">
        <f t="shared" si="4"/>
        <v>491.4666666666667</v>
      </c>
      <c r="N39" s="45">
        <f t="shared" si="5"/>
        <v>61.433333333333337</v>
      </c>
      <c r="O39" s="46">
        <f t="shared" si="6"/>
        <v>61.43</v>
      </c>
      <c r="P39" s="46">
        <f t="shared" si="7"/>
        <v>491.44</v>
      </c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7"/>
      <c r="AR39" s="47"/>
      <c r="AS39" s="47"/>
      <c r="AT39" s="47"/>
      <c r="AU39" s="47"/>
      <c r="AV39" s="47"/>
      <c r="AW39" s="47"/>
      <c r="AX39" s="47"/>
      <c r="AY39" s="47"/>
      <c r="AZ39" s="47"/>
      <c r="BA39" s="47"/>
      <c r="BB39" s="47"/>
      <c r="BC39" s="47"/>
      <c r="BD39" s="47"/>
      <c r="BE39" s="47"/>
      <c r="BF39" s="47"/>
      <c r="BG39" s="47"/>
      <c r="BH39" s="47"/>
      <c r="BI39" s="47"/>
      <c r="BJ39" s="47"/>
      <c r="BK39" s="47"/>
      <c r="BL39" s="47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47"/>
      <c r="BZ39" s="47"/>
    </row>
    <row r="40" spans="1:78" s="38" customFormat="1" ht="21.75" customHeight="1" x14ac:dyDescent="0.2">
      <c r="A40" s="70">
        <v>32</v>
      </c>
      <c r="B40" s="71" t="s">
        <v>59</v>
      </c>
      <c r="C40" s="73"/>
      <c r="D40" s="74" t="s">
        <v>26</v>
      </c>
      <c r="E40" s="74">
        <v>3</v>
      </c>
      <c r="F40" s="69">
        <v>9</v>
      </c>
      <c r="G40" s="30">
        <v>12.4</v>
      </c>
      <c r="H40" s="40">
        <v>15.47</v>
      </c>
      <c r="I40" s="41">
        <v>3</v>
      </c>
      <c r="J40" s="42">
        <f t="shared" si="1"/>
        <v>12.29</v>
      </c>
      <c r="K40" s="43">
        <f t="shared" si="2"/>
        <v>3.2364023235685728</v>
      </c>
      <c r="L40" s="28">
        <f t="shared" si="3"/>
        <v>0.26333623462722322</v>
      </c>
      <c r="M40" s="44">
        <f t="shared" si="4"/>
        <v>36.869999999999997</v>
      </c>
      <c r="N40" s="45">
        <f t="shared" si="5"/>
        <v>12.29</v>
      </c>
      <c r="O40" s="46">
        <f t="shared" si="6"/>
        <v>12.29</v>
      </c>
      <c r="P40" s="46">
        <f t="shared" si="7"/>
        <v>36.869999999999997</v>
      </c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  <c r="AW40" s="47"/>
      <c r="AX40" s="47"/>
      <c r="AY40" s="47"/>
      <c r="AZ40" s="47"/>
      <c r="BA40" s="47"/>
      <c r="BB40" s="47"/>
      <c r="BC40" s="47"/>
      <c r="BD40" s="47"/>
      <c r="BE40" s="47"/>
      <c r="BF40" s="47"/>
      <c r="BG40" s="47"/>
      <c r="BH40" s="47"/>
      <c r="BI40" s="47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47"/>
      <c r="BZ40" s="47"/>
    </row>
    <row r="41" spans="1:78" s="38" customFormat="1" ht="21.75" customHeight="1" x14ac:dyDescent="0.2">
      <c r="A41" s="70">
        <v>33</v>
      </c>
      <c r="B41" s="71" t="s">
        <v>60</v>
      </c>
      <c r="C41" s="73"/>
      <c r="D41" s="74" t="s">
        <v>26</v>
      </c>
      <c r="E41" s="74">
        <v>5</v>
      </c>
      <c r="F41" s="69">
        <v>12</v>
      </c>
      <c r="G41" s="30">
        <v>12</v>
      </c>
      <c r="H41" s="40">
        <v>14.5</v>
      </c>
      <c r="I41" s="41">
        <v>3</v>
      </c>
      <c r="J41" s="42">
        <f t="shared" si="1"/>
        <v>12.833333333333334</v>
      </c>
      <c r="K41" s="43">
        <f t="shared" si="2"/>
        <v>1.4433756729740645</v>
      </c>
      <c r="L41" s="28">
        <f t="shared" si="3"/>
        <v>0.11247083166031671</v>
      </c>
      <c r="M41" s="44">
        <f t="shared" si="4"/>
        <v>64.166666666666671</v>
      </c>
      <c r="N41" s="45">
        <f t="shared" si="5"/>
        <v>12.833333333333334</v>
      </c>
      <c r="O41" s="46">
        <f t="shared" si="6"/>
        <v>12.83</v>
      </c>
      <c r="P41" s="46">
        <f t="shared" si="7"/>
        <v>64.150000000000006</v>
      </c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/>
      <c r="BB41" s="47"/>
      <c r="BC41" s="47"/>
      <c r="BD41" s="47"/>
      <c r="BE41" s="47"/>
      <c r="BF41" s="47"/>
      <c r="BG41" s="47"/>
      <c r="BH41" s="47"/>
      <c r="BI41" s="47"/>
      <c r="BJ41" s="47"/>
      <c r="BK41" s="47"/>
      <c r="BL41" s="47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47"/>
      <c r="BZ41" s="47"/>
    </row>
    <row r="42" spans="1:78" s="38" customFormat="1" ht="30" customHeight="1" x14ac:dyDescent="0.2">
      <c r="A42" s="70">
        <v>34</v>
      </c>
      <c r="B42" s="71" t="s">
        <v>61</v>
      </c>
      <c r="C42" s="73"/>
      <c r="D42" s="74" t="s">
        <v>26</v>
      </c>
      <c r="E42" s="74">
        <v>1</v>
      </c>
      <c r="F42" s="69">
        <v>1890</v>
      </c>
      <c r="G42" s="30">
        <v>1880</v>
      </c>
      <c r="H42" s="40">
        <v>1958</v>
      </c>
      <c r="I42" s="41">
        <v>3</v>
      </c>
      <c r="J42" s="42">
        <f t="shared" si="1"/>
        <v>1909.3333333333333</v>
      </c>
      <c r="K42" s="43">
        <f t="shared" si="2"/>
        <v>42.442117446392011</v>
      </c>
      <c r="L42" s="28">
        <f t="shared" si="3"/>
        <v>2.2228762629046096E-2</v>
      </c>
      <c r="M42" s="44">
        <f t="shared" si="4"/>
        <v>1909.3333333333333</v>
      </c>
      <c r="N42" s="45">
        <f t="shared" si="5"/>
        <v>1909.3333333333333</v>
      </c>
      <c r="O42" s="46">
        <f t="shared" si="6"/>
        <v>1909.33</v>
      </c>
      <c r="P42" s="46">
        <f t="shared" si="7"/>
        <v>1909.33</v>
      </c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/>
      <c r="AS42" s="47"/>
      <c r="AT42" s="47"/>
      <c r="AU42" s="47"/>
      <c r="AV42" s="47"/>
      <c r="AW42" s="47"/>
      <c r="AX42" s="47"/>
      <c r="AY42" s="47"/>
      <c r="AZ42" s="47"/>
      <c r="BA42" s="47"/>
      <c r="BB42" s="47"/>
      <c r="BC42" s="47"/>
      <c r="BD42" s="47"/>
      <c r="BE42" s="47"/>
      <c r="BF42" s="47"/>
      <c r="BG42" s="47"/>
      <c r="BH42" s="47"/>
      <c r="BI42" s="47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47"/>
      <c r="BZ42" s="47"/>
    </row>
    <row r="43" spans="1:78" s="38" customFormat="1" ht="21.75" customHeight="1" x14ac:dyDescent="0.2">
      <c r="A43" s="70">
        <v>35</v>
      </c>
      <c r="B43" s="71" t="s">
        <v>62</v>
      </c>
      <c r="C43" s="73"/>
      <c r="D43" s="74" t="s">
        <v>105</v>
      </c>
      <c r="E43" s="74">
        <v>10</v>
      </c>
      <c r="F43" s="69">
        <v>102</v>
      </c>
      <c r="G43" s="30">
        <v>191.4</v>
      </c>
      <c r="H43" s="40">
        <v>152</v>
      </c>
      <c r="I43" s="41">
        <v>3</v>
      </c>
      <c r="J43" s="42">
        <f t="shared" si="1"/>
        <v>148.46666666666667</v>
      </c>
      <c r="K43" s="43">
        <f t="shared" si="2"/>
        <v>44.804612857755295</v>
      </c>
      <c r="L43" s="28">
        <f t="shared" si="3"/>
        <v>0.30178230483445417</v>
      </c>
      <c r="M43" s="44">
        <f t="shared" si="4"/>
        <v>1484.6666666666667</v>
      </c>
      <c r="N43" s="45">
        <f t="shared" si="5"/>
        <v>148.46666666666667</v>
      </c>
      <c r="O43" s="46">
        <f t="shared" si="6"/>
        <v>148.47</v>
      </c>
      <c r="P43" s="46">
        <f t="shared" si="7"/>
        <v>1484.7</v>
      </c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7"/>
      <c r="AR43" s="47"/>
      <c r="AS43" s="47"/>
      <c r="AT43" s="47"/>
      <c r="AU43" s="47"/>
      <c r="AV43" s="47"/>
      <c r="AW43" s="47"/>
      <c r="AX43" s="47"/>
      <c r="AY43" s="47"/>
      <c r="AZ43" s="47"/>
      <c r="BA43" s="47"/>
      <c r="BB43" s="47"/>
      <c r="BC43" s="47"/>
      <c r="BD43" s="47"/>
      <c r="BE43" s="47"/>
      <c r="BF43" s="47"/>
      <c r="BG43" s="47"/>
      <c r="BH43" s="47"/>
      <c r="BI43" s="47"/>
      <c r="BJ43" s="47"/>
      <c r="BK43" s="47"/>
      <c r="BL43" s="47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47"/>
      <c r="BZ43" s="47"/>
    </row>
    <row r="44" spans="1:78" s="38" customFormat="1" ht="21.75" customHeight="1" x14ac:dyDescent="0.2">
      <c r="A44" s="70">
        <v>36</v>
      </c>
      <c r="B44" s="71" t="s">
        <v>63</v>
      </c>
      <c r="C44" s="73"/>
      <c r="D44" s="74" t="s">
        <v>26</v>
      </c>
      <c r="E44" s="74">
        <v>92</v>
      </c>
      <c r="F44" s="69">
        <v>5.18</v>
      </c>
      <c r="G44" s="30">
        <v>6.9</v>
      </c>
      <c r="H44" s="40">
        <v>4</v>
      </c>
      <c r="I44" s="41">
        <v>3</v>
      </c>
      <c r="J44" s="42">
        <f t="shared" si="1"/>
        <v>5.3599999999999994</v>
      </c>
      <c r="K44" s="43">
        <f t="shared" si="2"/>
        <v>1.4583552379307372</v>
      </c>
      <c r="L44" s="28">
        <f t="shared" si="3"/>
        <v>0.27208120110648082</v>
      </c>
      <c r="M44" s="44">
        <f t="shared" si="4"/>
        <v>493.11999999999995</v>
      </c>
      <c r="N44" s="45">
        <f t="shared" si="5"/>
        <v>5.3599999999999994</v>
      </c>
      <c r="O44" s="46">
        <f t="shared" si="6"/>
        <v>5.36</v>
      </c>
      <c r="P44" s="46">
        <f t="shared" si="7"/>
        <v>493.12</v>
      </c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  <c r="BA44" s="47"/>
      <c r="BB44" s="47"/>
      <c r="BC44" s="47"/>
      <c r="BD44" s="47"/>
      <c r="BE44" s="47"/>
      <c r="BF44" s="47"/>
      <c r="BG44" s="47"/>
      <c r="BH44" s="47"/>
      <c r="BI44" s="47"/>
      <c r="BJ44" s="47"/>
      <c r="BK44" s="47"/>
      <c r="BL44" s="47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47"/>
      <c r="BZ44" s="47"/>
    </row>
    <row r="45" spans="1:78" s="38" customFormat="1" ht="21.75" customHeight="1" x14ac:dyDescent="0.2">
      <c r="A45" s="70">
        <v>37</v>
      </c>
      <c r="B45" s="71" t="s">
        <v>64</v>
      </c>
      <c r="C45" s="73"/>
      <c r="D45" s="74" t="s">
        <v>26</v>
      </c>
      <c r="E45" s="74">
        <v>21</v>
      </c>
      <c r="F45" s="69">
        <v>12.25</v>
      </c>
      <c r="G45" s="30">
        <v>13.6</v>
      </c>
      <c r="H45" s="40">
        <v>18.260000000000002</v>
      </c>
      <c r="I45" s="41">
        <v>3</v>
      </c>
      <c r="J45" s="42">
        <f t="shared" si="1"/>
        <v>14.703333333333333</v>
      </c>
      <c r="K45" s="43">
        <f t="shared" si="2"/>
        <v>3.1532575748475331</v>
      </c>
      <c r="L45" s="28">
        <f t="shared" si="3"/>
        <v>0.21445868792887327</v>
      </c>
      <c r="M45" s="44">
        <f t="shared" si="4"/>
        <v>308.77</v>
      </c>
      <c r="N45" s="45">
        <f t="shared" si="5"/>
        <v>14.703333333333333</v>
      </c>
      <c r="O45" s="46">
        <f t="shared" si="6"/>
        <v>14.7</v>
      </c>
      <c r="P45" s="46">
        <f t="shared" si="7"/>
        <v>308.7</v>
      </c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B45" s="47"/>
      <c r="BC45" s="47"/>
      <c r="BD45" s="47"/>
      <c r="BE45" s="47"/>
      <c r="BF45" s="47"/>
      <c r="BG45" s="47"/>
      <c r="BH45" s="47"/>
      <c r="BI45" s="47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7"/>
      <c r="BU45" s="47"/>
      <c r="BV45" s="47"/>
      <c r="BW45" s="47"/>
      <c r="BX45" s="47"/>
      <c r="BY45" s="47"/>
      <c r="BZ45" s="47"/>
    </row>
    <row r="46" spans="1:78" s="38" customFormat="1" ht="21.75" customHeight="1" x14ac:dyDescent="0.2">
      <c r="A46" s="70">
        <v>38</v>
      </c>
      <c r="B46" s="71" t="s">
        <v>65</v>
      </c>
      <c r="C46" s="73"/>
      <c r="D46" s="74" t="s">
        <v>106</v>
      </c>
      <c r="E46" s="74">
        <v>26</v>
      </c>
      <c r="F46" s="69">
        <v>12.75</v>
      </c>
      <c r="G46" s="30">
        <v>12.2</v>
      </c>
      <c r="H46" s="40">
        <v>10.5</v>
      </c>
      <c r="I46" s="41">
        <v>3</v>
      </c>
      <c r="J46" s="42">
        <f t="shared" si="1"/>
        <v>11.816666666666668</v>
      </c>
      <c r="K46" s="43">
        <f t="shared" si="2"/>
        <v>1.1729592206608603</v>
      </c>
      <c r="L46" s="28">
        <f t="shared" si="3"/>
        <v>9.9263121635615806E-2</v>
      </c>
      <c r="M46" s="44">
        <f t="shared" si="4"/>
        <v>307.23333333333335</v>
      </c>
      <c r="N46" s="45">
        <f t="shared" si="5"/>
        <v>11.816666666666666</v>
      </c>
      <c r="O46" s="46">
        <f t="shared" si="6"/>
        <v>11.82</v>
      </c>
      <c r="P46" s="46">
        <f t="shared" si="7"/>
        <v>307.32</v>
      </c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  <c r="AQ46" s="47"/>
      <c r="AR46" s="47"/>
      <c r="AS46" s="47"/>
      <c r="AT46" s="47"/>
      <c r="AU46" s="47"/>
      <c r="AV46" s="47"/>
      <c r="AW46" s="47"/>
      <c r="AX46" s="47"/>
      <c r="AY46" s="47"/>
      <c r="AZ46" s="47"/>
      <c r="BA46" s="47"/>
      <c r="BB46" s="47"/>
      <c r="BC46" s="47"/>
      <c r="BD46" s="47"/>
      <c r="BE46" s="47"/>
      <c r="BF46" s="47"/>
      <c r="BG46" s="47"/>
      <c r="BH46" s="47"/>
      <c r="BI46" s="47"/>
      <c r="BJ46" s="47"/>
      <c r="BK46" s="47"/>
      <c r="BL46" s="47"/>
      <c r="BM46" s="47"/>
      <c r="BN46" s="47"/>
      <c r="BO46" s="47"/>
      <c r="BP46" s="47"/>
      <c r="BQ46" s="47"/>
      <c r="BR46" s="47"/>
      <c r="BS46" s="47"/>
      <c r="BT46" s="47"/>
      <c r="BU46" s="47"/>
      <c r="BV46" s="47"/>
      <c r="BW46" s="47"/>
      <c r="BX46" s="47"/>
      <c r="BY46" s="47"/>
      <c r="BZ46" s="47"/>
    </row>
    <row r="47" spans="1:78" s="38" customFormat="1" ht="21.75" customHeight="1" x14ac:dyDescent="0.2">
      <c r="A47" s="70">
        <v>39</v>
      </c>
      <c r="B47" s="71" t="s">
        <v>66</v>
      </c>
      <c r="C47" s="73"/>
      <c r="D47" s="74" t="s">
        <v>106</v>
      </c>
      <c r="E47" s="74">
        <v>36</v>
      </c>
      <c r="F47" s="69">
        <v>8.25</v>
      </c>
      <c r="G47" s="30">
        <v>13.5</v>
      </c>
      <c r="H47" s="40">
        <v>6.84</v>
      </c>
      <c r="I47" s="41">
        <v>3</v>
      </c>
      <c r="J47" s="42">
        <f t="shared" si="1"/>
        <v>9.5299999999999994</v>
      </c>
      <c r="K47" s="43">
        <f t="shared" si="2"/>
        <v>3.5096581030066165</v>
      </c>
      <c r="L47" s="28">
        <f t="shared" si="3"/>
        <v>0.3682747222462347</v>
      </c>
      <c r="M47" s="44">
        <f t="shared" si="4"/>
        <v>343.08</v>
      </c>
      <c r="N47" s="45">
        <f t="shared" si="5"/>
        <v>9.5299999999999994</v>
      </c>
      <c r="O47" s="46">
        <f t="shared" si="6"/>
        <v>9.5299999999999994</v>
      </c>
      <c r="P47" s="46">
        <f t="shared" si="7"/>
        <v>343.08</v>
      </c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7"/>
      <c r="AO47" s="47"/>
      <c r="AP47" s="47"/>
      <c r="AQ47" s="47"/>
      <c r="AR47" s="47"/>
      <c r="AS47" s="47"/>
      <c r="AT47" s="47"/>
      <c r="AU47" s="47"/>
      <c r="AV47" s="47"/>
      <c r="AW47" s="47"/>
      <c r="AX47" s="47"/>
      <c r="AY47" s="47"/>
      <c r="AZ47" s="47"/>
      <c r="BA47" s="47"/>
      <c r="BB47" s="47"/>
      <c r="BC47" s="47"/>
      <c r="BD47" s="47"/>
      <c r="BE47" s="47"/>
      <c r="BF47" s="47"/>
      <c r="BG47" s="47"/>
      <c r="BH47" s="47"/>
      <c r="BI47" s="47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47"/>
      <c r="BZ47" s="47"/>
    </row>
    <row r="48" spans="1:78" s="38" customFormat="1" ht="45" customHeight="1" x14ac:dyDescent="0.2">
      <c r="A48" s="70">
        <v>40</v>
      </c>
      <c r="B48" s="71" t="s">
        <v>67</v>
      </c>
      <c r="C48" s="73"/>
      <c r="D48" s="74" t="s">
        <v>26</v>
      </c>
      <c r="E48" s="74">
        <v>22</v>
      </c>
      <c r="F48" s="69">
        <v>14.25</v>
      </c>
      <c r="G48" s="30">
        <v>12.3</v>
      </c>
      <c r="H48" s="40">
        <v>16</v>
      </c>
      <c r="I48" s="41">
        <v>3</v>
      </c>
      <c r="J48" s="42">
        <f t="shared" si="1"/>
        <v>14.183333333333332</v>
      </c>
      <c r="K48" s="43">
        <f t="shared" si="2"/>
        <v>1.8509006816502456</v>
      </c>
      <c r="L48" s="28">
        <f t="shared" si="3"/>
        <v>0.13049828542774941</v>
      </c>
      <c r="M48" s="44">
        <f t="shared" si="4"/>
        <v>312.0333333333333</v>
      </c>
      <c r="N48" s="45">
        <f t="shared" si="5"/>
        <v>14.183333333333332</v>
      </c>
      <c r="O48" s="46">
        <f t="shared" si="6"/>
        <v>14.18</v>
      </c>
      <c r="P48" s="46">
        <f t="shared" si="7"/>
        <v>311.95999999999998</v>
      </c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7"/>
      <c r="AO48" s="47"/>
      <c r="AP48" s="47"/>
      <c r="AQ48" s="47"/>
      <c r="AR48" s="47"/>
      <c r="AS48" s="47"/>
      <c r="AT48" s="47"/>
      <c r="AU48" s="47"/>
      <c r="AV48" s="47"/>
      <c r="AW48" s="47"/>
      <c r="AX48" s="47"/>
      <c r="AY48" s="47"/>
      <c r="AZ48" s="47"/>
      <c r="BA48" s="47"/>
      <c r="BB48" s="47"/>
      <c r="BC48" s="47"/>
      <c r="BD48" s="47"/>
      <c r="BE48" s="47"/>
      <c r="BF48" s="47"/>
      <c r="BG48" s="47"/>
      <c r="BH48" s="47"/>
      <c r="BI48" s="47"/>
      <c r="BJ48" s="47"/>
      <c r="BK48" s="47"/>
      <c r="BL48" s="47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47"/>
      <c r="BZ48" s="47"/>
    </row>
    <row r="49" spans="1:78" s="38" customFormat="1" ht="41.25" customHeight="1" x14ac:dyDescent="0.2">
      <c r="A49" s="70">
        <v>41</v>
      </c>
      <c r="B49" s="71" t="s">
        <v>68</v>
      </c>
      <c r="C49" s="73"/>
      <c r="D49" s="74" t="s">
        <v>26</v>
      </c>
      <c r="E49" s="74">
        <v>11</v>
      </c>
      <c r="F49" s="69">
        <v>89.25</v>
      </c>
      <c r="G49" s="30">
        <v>46.2</v>
      </c>
      <c r="H49" s="40">
        <v>81.25</v>
      </c>
      <c r="I49" s="41">
        <v>3</v>
      </c>
      <c r="J49" s="42">
        <f t="shared" si="1"/>
        <v>72.233333333333334</v>
      </c>
      <c r="K49" s="43">
        <f t="shared" si="2"/>
        <v>22.897616324266931</v>
      </c>
      <c r="L49" s="28">
        <f t="shared" si="3"/>
        <v>0.31699514985141114</v>
      </c>
      <c r="M49" s="44">
        <f t="shared" si="4"/>
        <v>794.56666666666661</v>
      </c>
      <c r="N49" s="45">
        <f t="shared" si="5"/>
        <v>72.233333333333334</v>
      </c>
      <c r="O49" s="46">
        <f t="shared" si="6"/>
        <v>72.23</v>
      </c>
      <c r="P49" s="46">
        <f t="shared" si="7"/>
        <v>794.53000000000009</v>
      </c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7"/>
      <c r="AP49" s="47"/>
      <c r="AQ49" s="47"/>
      <c r="AR49" s="47"/>
      <c r="AS49" s="47"/>
      <c r="AT49" s="47"/>
      <c r="AU49" s="47"/>
      <c r="AV49" s="47"/>
      <c r="AW49" s="47"/>
      <c r="AX49" s="47"/>
      <c r="AY49" s="47"/>
      <c r="AZ49" s="47"/>
      <c r="BA49" s="47"/>
      <c r="BB49" s="47"/>
      <c r="BC49" s="47"/>
      <c r="BD49" s="47"/>
      <c r="BE49" s="47"/>
      <c r="BF49" s="47"/>
      <c r="BG49" s="47"/>
      <c r="BH49" s="47"/>
      <c r="BI49" s="47"/>
      <c r="BJ49" s="47"/>
      <c r="BK49" s="47"/>
      <c r="BL49" s="47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47"/>
      <c r="BZ49" s="47"/>
    </row>
    <row r="50" spans="1:78" s="38" customFormat="1" ht="21.75" customHeight="1" x14ac:dyDescent="0.2">
      <c r="A50" s="70">
        <v>42</v>
      </c>
      <c r="B50" s="71" t="s">
        <v>69</v>
      </c>
      <c r="C50" s="73"/>
      <c r="D50" s="74" t="s">
        <v>26</v>
      </c>
      <c r="E50" s="74">
        <v>50</v>
      </c>
      <c r="F50" s="69">
        <v>18.899999999999999</v>
      </c>
      <c r="G50" s="30">
        <v>17.100000000000001</v>
      </c>
      <c r="H50" s="40">
        <v>14.9</v>
      </c>
      <c r="I50" s="41">
        <v>3</v>
      </c>
      <c r="J50" s="42">
        <f t="shared" si="1"/>
        <v>16.966666666666665</v>
      </c>
      <c r="K50" s="43">
        <f t="shared" si="2"/>
        <v>2.0033305601755615</v>
      </c>
      <c r="L50" s="28">
        <f t="shared" si="3"/>
        <v>0.11807449274119225</v>
      </c>
      <c r="M50" s="44">
        <f t="shared" si="4"/>
        <v>848.33333333333337</v>
      </c>
      <c r="N50" s="45">
        <f t="shared" si="5"/>
        <v>16.966666666666669</v>
      </c>
      <c r="O50" s="46">
        <f t="shared" si="6"/>
        <v>16.97</v>
      </c>
      <c r="P50" s="46">
        <f t="shared" si="7"/>
        <v>848.5</v>
      </c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7"/>
      <c r="AS50" s="47"/>
      <c r="AT50" s="47"/>
      <c r="AU50" s="47"/>
      <c r="AV50" s="47"/>
      <c r="AW50" s="47"/>
      <c r="AX50" s="47"/>
      <c r="AY50" s="47"/>
      <c r="AZ50" s="47"/>
      <c r="BA50" s="47"/>
      <c r="BB50" s="47"/>
      <c r="BC50" s="47"/>
      <c r="BD50" s="47"/>
      <c r="BE50" s="47"/>
      <c r="BF50" s="47"/>
      <c r="BG50" s="47"/>
      <c r="BH50" s="47"/>
      <c r="BI50" s="47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47"/>
      <c r="BZ50" s="47"/>
    </row>
    <row r="51" spans="1:78" s="38" customFormat="1" ht="21.75" customHeight="1" x14ac:dyDescent="0.2">
      <c r="A51" s="70">
        <v>43</v>
      </c>
      <c r="B51" s="71" t="s">
        <v>70</v>
      </c>
      <c r="C51" s="73"/>
      <c r="D51" s="74" t="s">
        <v>26</v>
      </c>
      <c r="E51" s="74">
        <v>80</v>
      </c>
      <c r="F51" s="69">
        <v>22.5</v>
      </c>
      <c r="G51" s="30">
        <v>15.2</v>
      </c>
      <c r="H51" s="40">
        <v>27.1</v>
      </c>
      <c r="I51" s="41">
        <v>3</v>
      </c>
      <c r="J51" s="42">
        <f t="shared" si="1"/>
        <v>21.600000000000005</v>
      </c>
      <c r="K51" s="43">
        <f t="shared" si="2"/>
        <v>6.0008332754709794</v>
      </c>
      <c r="L51" s="28">
        <f t="shared" si="3"/>
        <v>0.27781635534587862</v>
      </c>
      <c r="M51" s="44">
        <f t="shared" si="4"/>
        <v>1728.0000000000005</v>
      </c>
      <c r="N51" s="45">
        <f t="shared" si="5"/>
        <v>21.600000000000005</v>
      </c>
      <c r="O51" s="46">
        <f t="shared" si="6"/>
        <v>21.6</v>
      </c>
      <c r="P51" s="46">
        <f t="shared" si="7"/>
        <v>1728</v>
      </c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7"/>
      <c r="AO51" s="47"/>
      <c r="AP51" s="47"/>
      <c r="AQ51" s="47"/>
      <c r="AR51" s="47"/>
      <c r="AS51" s="47"/>
      <c r="AT51" s="47"/>
      <c r="AU51" s="47"/>
      <c r="AV51" s="47"/>
      <c r="AW51" s="47"/>
      <c r="AX51" s="47"/>
      <c r="AY51" s="47"/>
      <c r="AZ51" s="47"/>
      <c r="BA51" s="47"/>
      <c r="BB51" s="47"/>
      <c r="BC51" s="47"/>
      <c r="BD51" s="47"/>
      <c r="BE51" s="47"/>
      <c r="BF51" s="47"/>
      <c r="BG51" s="47"/>
      <c r="BH51" s="47"/>
      <c r="BI51" s="47"/>
      <c r="BJ51" s="47"/>
      <c r="BK51" s="47"/>
      <c r="BL51" s="47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7"/>
      <c r="BY51" s="47"/>
      <c r="BZ51" s="47"/>
    </row>
    <row r="52" spans="1:78" s="38" customFormat="1" ht="21.75" customHeight="1" x14ac:dyDescent="0.2">
      <c r="A52" s="70">
        <v>44</v>
      </c>
      <c r="B52" s="71" t="s">
        <v>71</v>
      </c>
      <c r="C52" s="73"/>
      <c r="D52" s="74" t="s">
        <v>106</v>
      </c>
      <c r="E52" s="74">
        <v>9</v>
      </c>
      <c r="F52" s="69">
        <v>29.25</v>
      </c>
      <c r="G52" s="30">
        <v>24.2</v>
      </c>
      <c r="H52" s="40">
        <v>30</v>
      </c>
      <c r="I52" s="41">
        <v>3</v>
      </c>
      <c r="J52" s="42">
        <f t="shared" si="1"/>
        <v>27.816666666666666</v>
      </c>
      <c r="K52" s="43">
        <f t="shared" si="2"/>
        <v>3.1544941485653979</v>
      </c>
      <c r="L52" s="28">
        <f t="shared" si="3"/>
        <v>0.11340302511319585</v>
      </c>
      <c r="M52" s="44">
        <f t="shared" si="4"/>
        <v>250.35000000000002</v>
      </c>
      <c r="N52" s="45">
        <f t="shared" si="5"/>
        <v>27.81666666666667</v>
      </c>
      <c r="O52" s="46">
        <f t="shared" si="6"/>
        <v>27.82</v>
      </c>
      <c r="P52" s="46">
        <f t="shared" si="7"/>
        <v>250.38</v>
      </c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7"/>
      <c r="AO52" s="47"/>
      <c r="AP52" s="47"/>
      <c r="AQ52" s="47"/>
      <c r="AR52" s="47"/>
      <c r="AS52" s="47"/>
      <c r="AT52" s="47"/>
      <c r="AU52" s="47"/>
      <c r="AV52" s="47"/>
      <c r="AW52" s="47"/>
      <c r="AX52" s="47"/>
      <c r="AY52" s="47"/>
      <c r="AZ52" s="47"/>
      <c r="BA52" s="47"/>
      <c r="BB52" s="47"/>
      <c r="BC52" s="47"/>
      <c r="BD52" s="47"/>
      <c r="BE52" s="47"/>
      <c r="BF52" s="47"/>
      <c r="BG52" s="47"/>
      <c r="BH52" s="47"/>
      <c r="BI52" s="47"/>
      <c r="BJ52" s="47"/>
      <c r="BK52" s="47"/>
      <c r="BL52" s="47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47"/>
      <c r="BZ52" s="47"/>
    </row>
    <row r="53" spans="1:78" s="38" customFormat="1" ht="21.75" customHeight="1" x14ac:dyDescent="0.2">
      <c r="A53" s="70">
        <v>45</v>
      </c>
      <c r="B53" s="72" t="s">
        <v>72</v>
      </c>
      <c r="C53" s="73"/>
      <c r="D53" s="74" t="s">
        <v>26</v>
      </c>
      <c r="E53" s="74">
        <v>15</v>
      </c>
      <c r="F53" s="69">
        <v>112.5</v>
      </c>
      <c r="G53" s="30">
        <v>76.3</v>
      </c>
      <c r="H53" s="40">
        <v>88.9</v>
      </c>
      <c r="I53" s="41">
        <v>3</v>
      </c>
      <c r="J53" s="42">
        <f t="shared" si="1"/>
        <v>92.566666666666677</v>
      </c>
      <c r="K53" s="43">
        <f t="shared" si="2"/>
        <v>18.376434184393087</v>
      </c>
      <c r="L53" s="28">
        <f t="shared" si="3"/>
        <v>0.19852107509247122</v>
      </c>
      <c r="M53" s="44">
        <f t="shared" si="4"/>
        <v>1388.5000000000002</v>
      </c>
      <c r="N53" s="45">
        <f t="shared" si="5"/>
        <v>92.566666666666677</v>
      </c>
      <c r="O53" s="46">
        <f t="shared" si="6"/>
        <v>92.57</v>
      </c>
      <c r="P53" s="46">
        <f t="shared" si="7"/>
        <v>1388.55</v>
      </c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/>
      <c r="AN53" s="47"/>
      <c r="AO53" s="47"/>
      <c r="AP53" s="47"/>
      <c r="AQ53" s="47"/>
      <c r="AR53" s="47"/>
      <c r="AS53" s="47"/>
      <c r="AT53" s="47"/>
      <c r="AU53" s="47"/>
      <c r="AV53" s="47"/>
      <c r="AW53" s="47"/>
      <c r="AX53" s="47"/>
      <c r="AY53" s="47"/>
      <c r="AZ53" s="47"/>
      <c r="BA53" s="47"/>
      <c r="BB53" s="47"/>
      <c r="BC53" s="47"/>
      <c r="BD53" s="47"/>
      <c r="BE53" s="47"/>
      <c r="BF53" s="47"/>
      <c r="BG53" s="47"/>
      <c r="BH53" s="47"/>
      <c r="BI53" s="47"/>
      <c r="BJ53" s="47"/>
      <c r="BK53" s="47"/>
      <c r="BL53" s="47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47"/>
      <c r="BZ53" s="47"/>
    </row>
    <row r="54" spans="1:78" s="38" customFormat="1" ht="21.75" customHeight="1" x14ac:dyDescent="0.2">
      <c r="A54" s="70">
        <v>46</v>
      </c>
      <c r="B54" s="72" t="s">
        <v>73</v>
      </c>
      <c r="C54" s="73"/>
      <c r="D54" s="74" t="s">
        <v>26</v>
      </c>
      <c r="E54" s="74">
        <v>20</v>
      </c>
      <c r="F54" s="69">
        <v>169.5</v>
      </c>
      <c r="G54" s="30">
        <v>112</v>
      </c>
      <c r="H54" s="40">
        <v>100</v>
      </c>
      <c r="I54" s="41">
        <v>3</v>
      </c>
      <c r="J54" s="42">
        <f t="shared" si="1"/>
        <v>127.16666666666667</v>
      </c>
      <c r="K54" s="43">
        <f t="shared" si="2"/>
        <v>37.149472854043729</v>
      </c>
      <c r="L54" s="28">
        <f t="shared" si="3"/>
        <v>0.29213215874739495</v>
      </c>
      <c r="M54" s="44">
        <f t="shared" si="4"/>
        <v>2543.3333333333335</v>
      </c>
      <c r="N54" s="45">
        <f t="shared" si="5"/>
        <v>127.16666666666667</v>
      </c>
      <c r="O54" s="46">
        <f t="shared" si="6"/>
        <v>127.17</v>
      </c>
      <c r="P54" s="46">
        <f t="shared" si="7"/>
        <v>2543.4</v>
      </c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7"/>
      <c r="AJ54" s="47"/>
      <c r="AK54" s="47"/>
      <c r="AL54" s="47"/>
      <c r="AM54" s="47"/>
      <c r="AN54" s="47"/>
      <c r="AO54" s="47"/>
      <c r="AP54" s="47"/>
      <c r="AQ54" s="47"/>
      <c r="AR54" s="47"/>
      <c r="AS54" s="47"/>
      <c r="AT54" s="47"/>
      <c r="AU54" s="47"/>
      <c r="AV54" s="47"/>
      <c r="AW54" s="47"/>
      <c r="AX54" s="47"/>
      <c r="AY54" s="47"/>
      <c r="AZ54" s="47"/>
      <c r="BA54" s="47"/>
      <c r="BB54" s="47"/>
      <c r="BC54" s="47"/>
      <c r="BD54" s="47"/>
      <c r="BE54" s="47"/>
      <c r="BF54" s="47"/>
      <c r="BG54" s="47"/>
      <c r="BH54" s="47"/>
      <c r="BI54" s="47"/>
      <c r="BJ54" s="47"/>
      <c r="BK54" s="47"/>
      <c r="BL54" s="47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47"/>
      <c r="BZ54" s="47"/>
    </row>
    <row r="55" spans="1:78" s="38" customFormat="1" ht="27" customHeight="1" x14ac:dyDescent="0.2">
      <c r="A55" s="70">
        <v>47</v>
      </c>
      <c r="B55" s="76" t="s">
        <v>74</v>
      </c>
      <c r="C55" s="73"/>
      <c r="D55" s="77" t="s">
        <v>26</v>
      </c>
      <c r="E55" s="77">
        <v>2</v>
      </c>
      <c r="F55" s="69">
        <v>267.75</v>
      </c>
      <c r="G55" s="30">
        <v>195.8</v>
      </c>
      <c r="H55" s="40">
        <v>220</v>
      </c>
      <c r="I55" s="41">
        <v>3</v>
      </c>
      <c r="J55" s="42">
        <f t="shared" si="1"/>
        <v>227.85</v>
      </c>
      <c r="K55" s="43">
        <f t="shared" si="2"/>
        <v>36.611712606760491</v>
      </c>
      <c r="L55" s="28">
        <f t="shared" si="3"/>
        <v>0.1606833996346741</v>
      </c>
      <c r="M55" s="44">
        <f t="shared" si="4"/>
        <v>455.69999999999993</v>
      </c>
      <c r="N55" s="45">
        <f t="shared" si="5"/>
        <v>227.84999999999997</v>
      </c>
      <c r="O55" s="46">
        <f t="shared" si="6"/>
        <v>227.85</v>
      </c>
      <c r="P55" s="46">
        <f t="shared" si="7"/>
        <v>455.7</v>
      </c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7"/>
      <c r="AG55" s="47"/>
      <c r="AH55" s="47"/>
      <c r="AI55" s="47"/>
      <c r="AJ55" s="47"/>
      <c r="AK55" s="47"/>
      <c r="AL55" s="47"/>
      <c r="AM55" s="47"/>
      <c r="AN55" s="47"/>
      <c r="AO55" s="47"/>
      <c r="AP55" s="47"/>
      <c r="AQ55" s="47"/>
      <c r="AR55" s="47"/>
      <c r="AS55" s="47"/>
      <c r="AT55" s="47"/>
      <c r="AU55" s="47"/>
      <c r="AV55" s="47"/>
      <c r="AW55" s="47"/>
      <c r="AX55" s="47"/>
      <c r="AY55" s="47"/>
      <c r="AZ55" s="47"/>
      <c r="BA55" s="47"/>
      <c r="BB55" s="47"/>
      <c r="BC55" s="47"/>
      <c r="BD55" s="47"/>
      <c r="BE55" s="47"/>
      <c r="BF55" s="47"/>
      <c r="BG55" s="47"/>
      <c r="BH55" s="47"/>
      <c r="BI55" s="47"/>
      <c r="BJ55" s="47"/>
      <c r="BK55" s="47"/>
      <c r="BL55" s="47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7"/>
      <c r="BY55" s="47"/>
      <c r="BZ55" s="47"/>
    </row>
    <row r="56" spans="1:78" s="38" customFormat="1" ht="21.75" customHeight="1" x14ac:dyDescent="0.2">
      <c r="A56" s="70">
        <v>48</v>
      </c>
      <c r="B56" s="76" t="s">
        <v>75</v>
      </c>
      <c r="C56" s="73"/>
      <c r="D56" s="77" t="s">
        <v>26</v>
      </c>
      <c r="E56" s="77">
        <v>25</v>
      </c>
      <c r="F56" s="69">
        <v>63</v>
      </c>
      <c r="G56" s="30">
        <v>46.5</v>
      </c>
      <c r="H56" s="40">
        <v>50</v>
      </c>
      <c r="I56" s="41">
        <v>3</v>
      </c>
      <c r="J56" s="42">
        <f t="shared" si="1"/>
        <v>53.166666666666664</v>
      </c>
      <c r="K56" s="43">
        <f t="shared" si="2"/>
        <v>8.6938675704966339</v>
      </c>
      <c r="L56" s="28">
        <f t="shared" si="3"/>
        <v>0.16352102013473294</v>
      </c>
      <c r="M56" s="44">
        <f t="shared" si="4"/>
        <v>1329.1666666666667</v>
      </c>
      <c r="N56" s="45">
        <f t="shared" si="5"/>
        <v>53.166666666666671</v>
      </c>
      <c r="O56" s="46">
        <f t="shared" si="6"/>
        <v>53.17</v>
      </c>
      <c r="P56" s="46">
        <f t="shared" si="7"/>
        <v>1329.25</v>
      </c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/>
      <c r="AN56" s="47"/>
      <c r="AO56" s="47"/>
      <c r="AP56" s="47"/>
      <c r="AQ56" s="47"/>
      <c r="AR56" s="47"/>
      <c r="AS56" s="47"/>
      <c r="AT56" s="47"/>
      <c r="AU56" s="47"/>
      <c r="AV56" s="47"/>
      <c r="AW56" s="47"/>
      <c r="AX56" s="47"/>
      <c r="AY56" s="47"/>
      <c r="AZ56" s="47"/>
      <c r="BA56" s="47"/>
      <c r="BB56" s="47"/>
      <c r="BC56" s="47"/>
      <c r="BD56" s="47"/>
      <c r="BE56" s="47"/>
      <c r="BF56" s="47"/>
      <c r="BG56" s="47"/>
      <c r="BH56" s="47"/>
      <c r="BI56" s="47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47"/>
      <c r="BZ56" s="47"/>
    </row>
    <row r="57" spans="1:78" s="38" customFormat="1" ht="21.75" customHeight="1" x14ac:dyDescent="0.2">
      <c r="A57" s="70">
        <v>49</v>
      </c>
      <c r="B57" s="76" t="s">
        <v>76</v>
      </c>
      <c r="C57" s="73"/>
      <c r="D57" s="77" t="s">
        <v>26</v>
      </c>
      <c r="E57" s="77">
        <v>8</v>
      </c>
      <c r="F57" s="69">
        <v>2.1</v>
      </c>
      <c r="G57" s="30">
        <v>1.8</v>
      </c>
      <c r="H57" s="40">
        <v>2.2000000000000002</v>
      </c>
      <c r="I57" s="41">
        <v>3</v>
      </c>
      <c r="J57" s="42">
        <f t="shared" si="1"/>
        <v>2.0333333333333337</v>
      </c>
      <c r="K57" s="43">
        <f t="shared" si="2"/>
        <v>0.20816659994661332</v>
      </c>
      <c r="L57" s="28">
        <f t="shared" si="3"/>
        <v>0.10237701636718687</v>
      </c>
      <c r="M57" s="44">
        <f t="shared" si="4"/>
        <v>16.266666666666666</v>
      </c>
      <c r="N57" s="45">
        <f t="shared" si="5"/>
        <v>2.0333333333333332</v>
      </c>
      <c r="O57" s="46">
        <f t="shared" si="6"/>
        <v>2.0299999999999998</v>
      </c>
      <c r="P57" s="46">
        <f t="shared" si="7"/>
        <v>16.239999999999998</v>
      </c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J57" s="47"/>
      <c r="AK57" s="47"/>
      <c r="AL57" s="47"/>
      <c r="AM57" s="47"/>
      <c r="AN57" s="47"/>
      <c r="AO57" s="47"/>
      <c r="AP57" s="47"/>
      <c r="AQ57" s="47"/>
      <c r="AR57" s="47"/>
      <c r="AS57" s="47"/>
      <c r="AT57" s="47"/>
      <c r="AU57" s="47"/>
      <c r="AV57" s="47"/>
      <c r="AW57" s="47"/>
      <c r="AX57" s="47"/>
      <c r="AY57" s="47"/>
      <c r="AZ57" s="47"/>
      <c r="BA57" s="47"/>
      <c r="BB57" s="47"/>
      <c r="BC57" s="47"/>
      <c r="BD57" s="47"/>
      <c r="BE57" s="47"/>
      <c r="BF57" s="47"/>
      <c r="BG57" s="47"/>
      <c r="BH57" s="47"/>
      <c r="BI57" s="47"/>
      <c r="BJ57" s="47"/>
      <c r="BK57" s="47"/>
      <c r="BL57" s="47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47"/>
      <c r="BZ57" s="47"/>
    </row>
    <row r="58" spans="1:78" s="38" customFormat="1" ht="21.75" customHeight="1" x14ac:dyDescent="0.2">
      <c r="A58" s="70">
        <v>50</v>
      </c>
      <c r="B58" s="76" t="s">
        <v>77</v>
      </c>
      <c r="C58" s="73"/>
      <c r="D58" s="77" t="s">
        <v>26</v>
      </c>
      <c r="E58" s="77">
        <v>12</v>
      </c>
      <c r="F58" s="69">
        <v>2.33</v>
      </c>
      <c r="G58" s="30">
        <v>2.1</v>
      </c>
      <c r="H58" s="40">
        <v>2.4</v>
      </c>
      <c r="I58" s="41">
        <v>3</v>
      </c>
      <c r="J58" s="42">
        <f t="shared" si="1"/>
        <v>2.2766666666666668</v>
      </c>
      <c r="K58" s="43">
        <f t="shared" si="2"/>
        <v>0.15695009822658065</v>
      </c>
      <c r="L58" s="28">
        <f t="shared" si="3"/>
        <v>6.893854973349077E-2</v>
      </c>
      <c r="M58" s="44">
        <f t="shared" si="4"/>
        <v>27.32</v>
      </c>
      <c r="N58" s="45">
        <f t="shared" si="5"/>
        <v>2.2766666666666668</v>
      </c>
      <c r="O58" s="46">
        <f t="shared" si="6"/>
        <v>2.2799999999999998</v>
      </c>
      <c r="P58" s="46">
        <f t="shared" si="7"/>
        <v>27.36</v>
      </c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  <c r="AD58" s="47"/>
      <c r="AE58" s="47"/>
      <c r="AF58" s="47"/>
      <c r="AG58" s="47"/>
      <c r="AH58" s="47"/>
      <c r="AI58" s="47"/>
      <c r="AJ58" s="47"/>
      <c r="AK58" s="47"/>
      <c r="AL58" s="47"/>
      <c r="AM58" s="47"/>
      <c r="AN58" s="47"/>
      <c r="AO58" s="47"/>
      <c r="AP58" s="47"/>
      <c r="AQ58" s="47"/>
      <c r="AR58" s="47"/>
      <c r="AS58" s="47"/>
      <c r="AT58" s="47"/>
      <c r="AU58" s="47"/>
      <c r="AV58" s="47"/>
      <c r="AW58" s="47"/>
      <c r="AX58" s="47"/>
      <c r="AY58" s="47"/>
      <c r="AZ58" s="47"/>
      <c r="BA58" s="47"/>
      <c r="BB58" s="47"/>
      <c r="BC58" s="47"/>
      <c r="BD58" s="47"/>
      <c r="BE58" s="47"/>
      <c r="BF58" s="47"/>
      <c r="BG58" s="47"/>
      <c r="BH58" s="47"/>
      <c r="BI58" s="47"/>
      <c r="BJ58" s="47"/>
      <c r="BK58" s="47"/>
      <c r="BL58" s="47"/>
      <c r="BM58" s="47"/>
      <c r="BN58" s="47"/>
      <c r="BO58" s="47"/>
      <c r="BP58" s="47"/>
      <c r="BQ58" s="47"/>
      <c r="BR58" s="47"/>
      <c r="BS58" s="47"/>
      <c r="BT58" s="47"/>
      <c r="BU58" s="47"/>
      <c r="BV58" s="47"/>
      <c r="BW58" s="47"/>
      <c r="BX58" s="47"/>
      <c r="BY58" s="47"/>
      <c r="BZ58" s="47"/>
    </row>
    <row r="59" spans="1:78" s="38" customFormat="1" ht="21.75" customHeight="1" x14ac:dyDescent="0.2">
      <c r="A59" s="70">
        <v>51</v>
      </c>
      <c r="B59" s="76" t="s">
        <v>78</v>
      </c>
      <c r="C59" s="73"/>
      <c r="D59" s="77" t="s">
        <v>26</v>
      </c>
      <c r="E59" s="77">
        <v>22</v>
      </c>
      <c r="F59" s="69">
        <v>8.25</v>
      </c>
      <c r="G59" s="30">
        <v>6.9</v>
      </c>
      <c r="H59" s="40">
        <v>8</v>
      </c>
      <c r="I59" s="41">
        <v>3</v>
      </c>
      <c r="J59" s="42">
        <f t="shared" si="1"/>
        <v>7.7166666666666659</v>
      </c>
      <c r="K59" s="43">
        <f t="shared" si="2"/>
        <v>0.71821538088050785</v>
      </c>
      <c r="L59" s="28">
        <f t="shared" si="3"/>
        <v>9.3073267500713763E-2</v>
      </c>
      <c r="M59" s="44">
        <f t="shared" si="4"/>
        <v>169.76666666666665</v>
      </c>
      <c r="N59" s="45">
        <f t="shared" si="5"/>
        <v>7.7166666666666659</v>
      </c>
      <c r="O59" s="46">
        <f t="shared" si="6"/>
        <v>7.72</v>
      </c>
      <c r="P59" s="46">
        <f t="shared" si="7"/>
        <v>169.84</v>
      </c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47"/>
      <c r="AG59" s="47"/>
      <c r="AH59" s="47"/>
      <c r="AI59" s="47"/>
      <c r="AJ59" s="47"/>
      <c r="AK59" s="47"/>
      <c r="AL59" s="47"/>
      <c r="AM59" s="47"/>
      <c r="AN59" s="47"/>
      <c r="AO59" s="47"/>
      <c r="AP59" s="47"/>
      <c r="AQ59" s="47"/>
      <c r="AR59" s="47"/>
      <c r="AS59" s="47"/>
      <c r="AT59" s="47"/>
      <c r="AU59" s="47"/>
      <c r="AV59" s="47"/>
      <c r="AW59" s="47"/>
      <c r="AX59" s="47"/>
      <c r="AY59" s="47"/>
      <c r="AZ59" s="47"/>
      <c r="BA59" s="47"/>
      <c r="BB59" s="47"/>
      <c r="BC59" s="47"/>
      <c r="BD59" s="47"/>
      <c r="BE59" s="47"/>
      <c r="BF59" s="47"/>
      <c r="BG59" s="47"/>
      <c r="BH59" s="47"/>
      <c r="BI59" s="47"/>
      <c r="BJ59" s="47"/>
      <c r="BK59" s="47"/>
      <c r="BL59" s="47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47"/>
      <c r="BZ59" s="47"/>
    </row>
    <row r="60" spans="1:78" s="38" customFormat="1" ht="21.75" customHeight="1" x14ac:dyDescent="0.2">
      <c r="A60" s="70">
        <v>52</v>
      </c>
      <c r="B60" s="76" t="s">
        <v>79</v>
      </c>
      <c r="C60" s="73"/>
      <c r="D60" s="77" t="s">
        <v>26</v>
      </c>
      <c r="E60" s="77">
        <v>26</v>
      </c>
      <c r="F60" s="69">
        <v>12.75</v>
      </c>
      <c r="G60" s="30">
        <v>10.5</v>
      </c>
      <c r="H60" s="40">
        <v>11.65</v>
      </c>
      <c r="I60" s="41">
        <v>3</v>
      </c>
      <c r="J60" s="42">
        <f t="shared" si="1"/>
        <v>11.633333333333333</v>
      </c>
      <c r="K60" s="43">
        <f t="shared" si="2"/>
        <v>1.1250925887825114</v>
      </c>
      <c r="L60" s="28">
        <f t="shared" si="3"/>
        <v>9.6712829981304704E-2</v>
      </c>
      <c r="M60" s="44">
        <f t="shared" si="4"/>
        <v>302.46666666666664</v>
      </c>
      <c r="N60" s="45">
        <f t="shared" si="5"/>
        <v>11.633333333333333</v>
      </c>
      <c r="O60" s="46">
        <f t="shared" si="6"/>
        <v>11.63</v>
      </c>
      <c r="P60" s="46">
        <f t="shared" si="7"/>
        <v>302.38</v>
      </c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7"/>
      <c r="AO60" s="47"/>
      <c r="AP60" s="47"/>
      <c r="AQ60" s="47"/>
      <c r="AR60" s="47"/>
      <c r="AS60" s="47"/>
      <c r="AT60" s="47"/>
      <c r="AU60" s="47"/>
      <c r="AV60" s="47"/>
      <c r="AW60" s="47"/>
      <c r="AX60" s="47"/>
      <c r="AY60" s="47"/>
      <c r="AZ60" s="47"/>
      <c r="BA60" s="47"/>
      <c r="BB60" s="47"/>
      <c r="BC60" s="47"/>
      <c r="BD60" s="47"/>
      <c r="BE60" s="47"/>
      <c r="BF60" s="47"/>
      <c r="BG60" s="47"/>
      <c r="BH60" s="47"/>
      <c r="BI60" s="47"/>
      <c r="BJ60" s="47"/>
      <c r="BK60" s="47"/>
      <c r="BL60" s="47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47"/>
      <c r="BZ60" s="47"/>
    </row>
    <row r="61" spans="1:78" s="38" customFormat="1" ht="21.75" customHeight="1" x14ac:dyDescent="0.2">
      <c r="A61" s="70">
        <v>53</v>
      </c>
      <c r="B61" s="76" t="s">
        <v>80</v>
      </c>
      <c r="C61" s="73"/>
      <c r="D61" s="77" t="s">
        <v>26</v>
      </c>
      <c r="E61" s="77">
        <v>20</v>
      </c>
      <c r="F61" s="69">
        <v>3.3</v>
      </c>
      <c r="G61" s="30">
        <v>3.1</v>
      </c>
      <c r="H61" s="40">
        <v>3.3</v>
      </c>
      <c r="I61" s="41">
        <v>3</v>
      </c>
      <c r="J61" s="42">
        <f t="shared" si="1"/>
        <v>3.2333333333333329</v>
      </c>
      <c r="K61" s="43">
        <f t="shared" si="2"/>
        <v>0.11547005383792501</v>
      </c>
      <c r="L61" s="28">
        <f t="shared" si="3"/>
        <v>3.5712387784925262E-2</v>
      </c>
      <c r="M61" s="44">
        <f t="shared" si="4"/>
        <v>64.666666666666671</v>
      </c>
      <c r="N61" s="45">
        <f t="shared" si="5"/>
        <v>3.2333333333333334</v>
      </c>
      <c r="O61" s="46">
        <f t="shared" si="6"/>
        <v>3.23</v>
      </c>
      <c r="P61" s="46">
        <f t="shared" si="7"/>
        <v>64.599999999999994</v>
      </c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7"/>
      <c r="AJ61" s="47"/>
      <c r="AK61" s="47"/>
      <c r="AL61" s="47"/>
      <c r="AM61" s="47"/>
      <c r="AN61" s="47"/>
      <c r="AO61" s="47"/>
      <c r="AP61" s="47"/>
      <c r="AQ61" s="47"/>
      <c r="AR61" s="47"/>
      <c r="AS61" s="47"/>
      <c r="AT61" s="47"/>
      <c r="AU61" s="47"/>
      <c r="AV61" s="47"/>
      <c r="AW61" s="47"/>
      <c r="AX61" s="47"/>
      <c r="AY61" s="47"/>
      <c r="AZ61" s="47"/>
      <c r="BA61" s="47"/>
      <c r="BB61" s="47"/>
      <c r="BC61" s="47"/>
      <c r="BD61" s="47"/>
      <c r="BE61" s="47"/>
      <c r="BF61" s="47"/>
      <c r="BG61" s="47"/>
      <c r="BH61" s="47"/>
      <c r="BI61" s="47"/>
      <c r="BJ61" s="47"/>
      <c r="BK61" s="47"/>
      <c r="BL61" s="47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47"/>
      <c r="BZ61" s="47"/>
    </row>
    <row r="62" spans="1:78" s="38" customFormat="1" ht="21.75" customHeight="1" x14ac:dyDescent="0.2">
      <c r="A62" s="70">
        <v>54</v>
      </c>
      <c r="B62" s="76" t="s">
        <v>81</v>
      </c>
      <c r="C62" s="73"/>
      <c r="D62" s="77" t="s">
        <v>26</v>
      </c>
      <c r="E62" s="77">
        <v>10</v>
      </c>
      <c r="F62" s="69">
        <v>175.5</v>
      </c>
      <c r="G62" s="30">
        <v>112.2</v>
      </c>
      <c r="H62" s="40">
        <v>200</v>
      </c>
      <c r="I62" s="41">
        <v>3</v>
      </c>
      <c r="J62" s="42">
        <f t="shared" si="1"/>
        <v>162.56666666666666</v>
      </c>
      <c r="K62" s="43">
        <f t="shared" si="2"/>
        <v>45.306327740541249</v>
      </c>
      <c r="L62" s="28">
        <f t="shared" si="3"/>
        <v>0.27869383477880616</v>
      </c>
      <c r="M62" s="44">
        <f t="shared" si="4"/>
        <v>1625.6666666666667</v>
      </c>
      <c r="N62" s="45">
        <f t="shared" si="5"/>
        <v>162.56666666666666</v>
      </c>
      <c r="O62" s="46">
        <f t="shared" si="6"/>
        <v>162.57</v>
      </c>
      <c r="P62" s="46">
        <f t="shared" si="7"/>
        <v>1625.6999999999998</v>
      </c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/>
      <c r="AN62" s="47"/>
      <c r="AO62" s="47"/>
      <c r="AP62" s="47"/>
      <c r="AQ62" s="47"/>
      <c r="AR62" s="47"/>
      <c r="AS62" s="47"/>
      <c r="AT62" s="47"/>
      <c r="AU62" s="47"/>
      <c r="AV62" s="47"/>
      <c r="AW62" s="47"/>
      <c r="AX62" s="47"/>
      <c r="AY62" s="47"/>
      <c r="AZ62" s="47"/>
      <c r="BA62" s="47"/>
      <c r="BB62" s="47"/>
      <c r="BC62" s="47"/>
      <c r="BD62" s="47"/>
      <c r="BE62" s="47"/>
      <c r="BF62" s="47"/>
      <c r="BG62" s="47"/>
      <c r="BH62" s="47"/>
      <c r="BI62" s="47"/>
      <c r="BJ62" s="47"/>
      <c r="BK62" s="47"/>
      <c r="BL62" s="47"/>
      <c r="BM62" s="47"/>
      <c r="BN62" s="47"/>
      <c r="BO62" s="47"/>
      <c r="BP62" s="47"/>
      <c r="BQ62" s="47"/>
      <c r="BR62" s="47"/>
      <c r="BS62" s="47"/>
      <c r="BT62" s="47"/>
      <c r="BU62" s="47"/>
      <c r="BV62" s="47"/>
      <c r="BW62" s="47"/>
      <c r="BX62" s="47"/>
      <c r="BY62" s="47"/>
      <c r="BZ62" s="47"/>
    </row>
    <row r="63" spans="1:78" s="38" customFormat="1" ht="21.75" customHeight="1" x14ac:dyDescent="0.2">
      <c r="A63" s="70">
        <v>55</v>
      </c>
      <c r="B63" s="76" t="s">
        <v>82</v>
      </c>
      <c r="C63" s="73"/>
      <c r="D63" s="77" t="s">
        <v>26</v>
      </c>
      <c r="E63" s="77">
        <v>25</v>
      </c>
      <c r="F63" s="69">
        <v>104.25</v>
      </c>
      <c r="G63" s="30">
        <v>69.900000000000006</v>
      </c>
      <c r="H63" s="40">
        <v>90.24</v>
      </c>
      <c r="I63" s="41">
        <v>3</v>
      </c>
      <c r="J63" s="42">
        <f t="shared" si="1"/>
        <v>88.13</v>
      </c>
      <c r="K63" s="43">
        <f t="shared" si="2"/>
        <v>17.271933881300086</v>
      </c>
      <c r="L63" s="28">
        <f t="shared" si="3"/>
        <v>0.19598245638602163</v>
      </c>
      <c r="M63" s="44">
        <f t="shared" si="4"/>
        <v>2203.25</v>
      </c>
      <c r="N63" s="45">
        <f t="shared" si="5"/>
        <v>88.13</v>
      </c>
      <c r="O63" s="46">
        <f t="shared" si="6"/>
        <v>88.13</v>
      </c>
      <c r="P63" s="46">
        <f t="shared" si="7"/>
        <v>2203.25</v>
      </c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  <c r="AD63" s="47"/>
      <c r="AE63" s="47"/>
      <c r="AF63" s="47"/>
      <c r="AG63" s="47"/>
      <c r="AH63" s="47"/>
      <c r="AI63" s="47"/>
      <c r="AJ63" s="47"/>
      <c r="AK63" s="47"/>
      <c r="AL63" s="47"/>
      <c r="AM63" s="47"/>
      <c r="AN63" s="47"/>
      <c r="AO63" s="47"/>
      <c r="AP63" s="47"/>
      <c r="AQ63" s="47"/>
      <c r="AR63" s="47"/>
      <c r="AS63" s="47"/>
      <c r="AT63" s="47"/>
      <c r="AU63" s="47"/>
      <c r="AV63" s="47"/>
      <c r="AW63" s="47"/>
      <c r="AX63" s="47"/>
      <c r="AY63" s="47"/>
      <c r="AZ63" s="47"/>
      <c r="BA63" s="47"/>
      <c r="BB63" s="47"/>
      <c r="BC63" s="47"/>
      <c r="BD63" s="47"/>
      <c r="BE63" s="47"/>
      <c r="BF63" s="47"/>
      <c r="BG63" s="47"/>
      <c r="BH63" s="47"/>
      <c r="BI63" s="47"/>
      <c r="BJ63" s="47"/>
      <c r="BK63" s="47"/>
      <c r="BL63" s="47"/>
      <c r="BM63" s="47"/>
      <c r="BN63" s="47"/>
      <c r="BO63" s="47"/>
      <c r="BP63" s="47"/>
      <c r="BQ63" s="47"/>
      <c r="BR63" s="47"/>
      <c r="BS63" s="47"/>
      <c r="BT63" s="47"/>
      <c r="BU63" s="47"/>
      <c r="BV63" s="47"/>
      <c r="BW63" s="47"/>
      <c r="BX63" s="47"/>
      <c r="BY63" s="47"/>
      <c r="BZ63" s="47"/>
    </row>
    <row r="64" spans="1:78" s="38" customFormat="1" ht="21.75" customHeight="1" x14ac:dyDescent="0.2">
      <c r="A64" s="70">
        <v>56</v>
      </c>
      <c r="B64" s="76" t="s">
        <v>83</v>
      </c>
      <c r="C64" s="73"/>
      <c r="D64" s="77" t="s">
        <v>26</v>
      </c>
      <c r="E64" s="77">
        <v>15</v>
      </c>
      <c r="F64" s="69">
        <v>37.96</v>
      </c>
      <c r="G64" s="30">
        <v>27.5</v>
      </c>
      <c r="H64" s="40">
        <v>20.46</v>
      </c>
      <c r="I64" s="41">
        <v>3</v>
      </c>
      <c r="J64" s="42">
        <f t="shared" si="1"/>
        <v>28.640000000000004</v>
      </c>
      <c r="K64" s="43">
        <f t="shared" si="2"/>
        <v>8.8055209953755575</v>
      </c>
      <c r="L64" s="28">
        <f t="shared" si="3"/>
        <v>0.30745534201730296</v>
      </c>
      <c r="M64" s="44">
        <f t="shared" si="4"/>
        <v>429.60000000000008</v>
      </c>
      <c r="N64" s="45">
        <f t="shared" si="5"/>
        <v>28.640000000000004</v>
      </c>
      <c r="O64" s="46">
        <f t="shared" si="6"/>
        <v>28.64</v>
      </c>
      <c r="P64" s="46">
        <f t="shared" si="7"/>
        <v>429.6</v>
      </c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7"/>
      <c r="AI64" s="47"/>
      <c r="AJ64" s="47"/>
      <c r="AK64" s="47"/>
      <c r="AL64" s="47"/>
      <c r="AM64" s="47"/>
      <c r="AN64" s="47"/>
      <c r="AO64" s="47"/>
      <c r="AP64" s="47"/>
      <c r="AQ64" s="47"/>
      <c r="AR64" s="47"/>
      <c r="AS64" s="47"/>
      <c r="AT64" s="47"/>
      <c r="AU64" s="47"/>
      <c r="AV64" s="47"/>
      <c r="AW64" s="47"/>
      <c r="AX64" s="47"/>
      <c r="AY64" s="47"/>
      <c r="AZ64" s="47"/>
      <c r="BA64" s="47"/>
      <c r="BB64" s="47"/>
      <c r="BC64" s="47"/>
      <c r="BD64" s="47"/>
      <c r="BE64" s="47"/>
      <c r="BF64" s="47"/>
      <c r="BG64" s="47"/>
      <c r="BH64" s="47"/>
      <c r="BI64" s="47"/>
      <c r="BJ64" s="47"/>
      <c r="BK64" s="47"/>
      <c r="BL64" s="47"/>
      <c r="BM64" s="47"/>
      <c r="BN64" s="47"/>
      <c r="BO64" s="47"/>
      <c r="BP64" s="47"/>
      <c r="BQ64" s="47"/>
      <c r="BR64" s="47"/>
      <c r="BS64" s="47"/>
      <c r="BT64" s="47"/>
      <c r="BU64" s="47"/>
      <c r="BV64" s="47"/>
      <c r="BW64" s="47"/>
      <c r="BX64" s="47"/>
      <c r="BY64" s="47"/>
      <c r="BZ64" s="47"/>
    </row>
    <row r="65" spans="1:78" s="38" customFormat="1" ht="21.75" customHeight="1" x14ac:dyDescent="0.2">
      <c r="A65" s="70">
        <v>57</v>
      </c>
      <c r="B65" s="76" t="s">
        <v>84</v>
      </c>
      <c r="C65" s="73"/>
      <c r="D65" s="77" t="s">
        <v>26</v>
      </c>
      <c r="E65" s="77">
        <v>10</v>
      </c>
      <c r="F65" s="69">
        <v>100.5</v>
      </c>
      <c r="G65" s="30">
        <v>71.7</v>
      </c>
      <c r="H65" s="40">
        <v>84.5</v>
      </c>
      <c r="I65" s="41">
        <v>3</v>
      </c>
      <c r="J65" s="42">
        <f t="shared" si="1"/>
        <v>85.566666666666663</v>
      </c>
      <c r="K65" s="43">
        <f t="shared" si="2"/>
        <v>14.429599209033254</v>
      </c>
      <c r="L65" s="28">
        <f t="shared" si="3"/>
        <v>0.16863575234553863</v>
      </c>
      <c r="M65" s="44">
        <f t="shared" si="4"/>
        <v>855.66666666666663</v>
      </c>
      <c r="N65" s="45">
        <f t="shared" si="5"/>
        <v>85.566666666666663</v>
      </c>
      <c r="O65" s="46">
        <f t="shared" si="6"/>
        <v>85.57</v>
      </c>
      <c r="P65" s="46">
        <f t="shared" si="7"/>
        <v>855.69999999999993</v>
      </c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47"/>
      <c r="AD65" s="47"/>
      <c r="AE65" s="47"/>
      <c r="AF65" s="47"/>
      <c r="AG65" s="47"/>
      <c r="AH65" s="47"/>
      <c r="AI65" s="47"/>
      <c r="AJ65" s="47"/>
      <c r="AK65" s="47"/>
      <c r="AL65" s="47"/>
      <c r="AM65" s="47"/>
      <c r="AN65" s="47"/>
      <c r="AO65" s="47"/>
      <c r="AP65" s="47"/>
      <c r="AQ65" s="47"/>
      <c r="AR65" s="47"/>
      <c r="AS65" s="47"/>
      <c r="AT65" s="47"/>
      <c r="AU65" s="47"/>
      <c r="AV65" s="47"/>
      <c r="AW65" s="47"/>
      <c r="AX65" s="47"/>
      <c r="AY65" s="47"/>
      <c r="AZ65" s="47"/>
      <c r="BA65" s="47"/>
      <c r="BB65" s="47"/>
      <c r="BC65" s="47"/>
      <c r="BD65" s="47"/>
      <c r="BE65" s="47"/>
      <c r="BF65" s="47"/>
      <c r="BG65" s="47"/>
      <c r="BH65" s="47"/>
      <c r="BI65" s="47"/>
      <c r="BJ65" s="47"/>
      <c r="BK65" s="47"/>
      <c r="BL65" s="47"/>
      <c r="BM65" s="47"/>
      <c r="BN65" s="47"/>
      <c r="BO65" s="47"/>
      <c r="BP65" s="47"/>
      <c r="BQ65" s="47"/>
      <c r="BR65" s="47"/>
      <c r="BS65" s="47"/>
      <c r="BT65" s="47"/>
      <c r="BU65" s="47"/>
      <c r="BV65" s="47"/>
      <c r="BW65" s="47"/>
      <c r="BX65" s="47"/>
      <c r="BY65" s="47"/>
      <c r="BZ65" s="47"/>
    </row>
    <row r="66" spans="1:78" s="38" customFormat="1" ht="21.75" customHeight="1" x14ac:dyDescent="0.2">
      <c r="A66" s="70">
        <v>58</v>
      </c>
      <c r="B66" s="76" t="s">
        <v>85</v>
      </c>
      <c r="C66" s="73"/>
      <c r="D66" s="77" t="s">
        <v>26</v>
      </c>
      <c r="E66" s="77">
        <v>10</v>
      </c>
      <c r="F66" s="69">
        <v>116.8</v>
      </c>
      <c r="G66" s="30">
        <v>85.6</v>
      </c>
      <c r="H66" s="40">
        <v>84.5</v>
      </c>
      <c r="I66" s="41">
        <v>3</v>
      </c>
      <c r="J66" s="42">
        <f t="shared" si="1"/>
        <v>95.633333333333326</v>
      </c>
      <c r="K66" s="43">
        <f t="shared" si="2"/>
        <v>18.339120298785751</v>
      </c>
      <c r="L66" s="28">
        <f t="shared" si="3"/>
        <v>0.19176493864188657</v>
      </c>
      <c r="M66" s="44">
        <f t="shared" si="4"/>
        <v>956.33333333333326</v>
      </c>
      <c r="N66" s="45">
        <f t="shared" si="5"/>
        <v>95.633333333333326</v>
      </c>
      <c r="O66" s="46">
        <f t="shared" si="6"/>
        <v>95.63</v>
      </c>
      <c r="P66" s="46">
        <f t="shared" si="7"/>
        <v>956.3</v>
      </c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  <c r="AH66" s="47"/>
      <c r="AI66" s="47"/>
      <c r="AJ66" s="47"/>
      <c r="AK66" s="47"/>
      <c r="AL66" s="47"/>
      <c r="AM66" s="47"/>
      <c r="AN66" s="47"/>
      <c r="AO66" s="47"/>
      <c r="AP66" s="47"/>
      <c r="AQ66" s="47"/>
      <c r="AR66" s="47"/>
      <c r="AS66" s="47"/>
      <c r="AT66" s="47"/>
      <c r="AU66" s="47"/>
      <c r="AV66" s="47"/>
      <c r="AW66" s="47"/>
      <c r="AX66" s="47"/>
      <c r="AY66" s="47"/>
      <c r="AZ66" s="47"/>
      <c r="BA66" s="47"/>
      <c r="BB66" s="47"/>
      <c r="BC66" s="47"/>
      <c r="BD66" s="47"/>
      <c r="BE66" s="47"/>
      <c r="BF66" s="47"/>
      <c r="BG66" s="47"/>
      <c r="BH66" s="47"/>
      <c r="BI66" s="47"/>
      <c r="BJ66" s="47"/>
      <c r="BK66" s="47"/>
      <c r="BL66" s="47"/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47"/>
      <c r="BZ66" s="47"/>
    </row>
    <row r="67" spans="1:78" s="38" customFormat="1" ht="21.75" customHeight="1" x14ac:dyDescent="0.2">
      <c r="A67" s="70">
        <v>59</v>
      </c>
      <c r="B67" s="76" t="s">
        <v>86</v>
      </c>
      <c r="C67" s="73"/>
      <c r="D67" s="77" t="s">
        <v>26</v>
      </c>
      <c r="E67" s="77">
        <v>10</v>
      </c>
      <c r="F67" s="69">
        <v>55.5</v>
      </c>
      <c r="G67" s="30">
        <v>85.43</v>
      </c>
      <c r="H67" s="40">
        <v>90</v>
      </c>
      <c r="I67" s="41">
        <v>3</v>
      </c>
      <c r="J67" s="42">
        <f t="shared" si="1"/>
        <v>76.976666666666674</v>
      </c>
      <c r="K67" s="43">
        <f t="shared" si="2"/>
        <v>18.739173763358245</v>
      </c>
      <c r="L67" s="28">
        <f t="shared" si="3"/>
        <v>0.24343966262536149</v>
      </c>
      <c r="M67" s="44">
        <f t="shared" si="4"/>
        <v>769.76666666666677</v>
      </c>
      <c r="N67" s="45">
        <f t="shared" si="5"/>
        <v>76.976666666666674</v>
      </c>
      <c r="O67" s="46">
        <f t="shared" si="6"/>
        <v>76.98</v>
      </c>
      <c r="P67" s="46">
        <f t="shared" si="7"/>
        <v>769.80000000000007</v>
      </c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47"/>
      <c r="AG67" s="47"/>
      <c r="AH67" s="47"/>
      <c r="AI67" s="47"/>
      <c r="AJ67" s="47"/>
      <c r="AK67" s="47"/>
      <c r="AL67" s="47"/>
      <c r="AM67" s="47"/>
      <c r="AN67" s="47"/>
      <c r="AO67" s="47"/>
      <c r="AP67" s="47"/>
      <c r="AQ67" s="47"/>
      <c r="AR67" s="47"/>
      <c r="AS67" s="47"/>
      <c r="AT67" s="47"/>
      <c r="AU67" s="47"/>
      <c r="AV67" s="47"/>
      <c r="AW67" s="47"/>
      <c r="AX67" s="47"/>
      <c r="AY67" s="47"/>
      <c r="AZ67" s="47"/>
      <c r="BA67" s="47"/>
      <c r="BB67" s="47"/>
      <c r="BC67" s="47"/>
      <c r="BD67" s="47"/>
      <c r="BE67" s="47"/>
      <c r="BF67" s="47"/>
      <c r="BG67" s="47"/>
      <c r="BH67" s="47"/>
      <c r="BI67" s="47"/>
      <c r="BJ67" s="47"/>
      <c r="BK67" s="47"/>
      <c r="BL67" s="47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47"/>
      <c r="BZ67" s="47"/>
    </row>
    <row r="68" spans="1:78" s="38" customFormat="1" ht="29.25" customHeight="1" x14ac:dyDescent="0.2">
      <c r="A68" s="70">
        <v>60</v>
      </c>
      <c r="B68" s="76" t="s">
        <v>109</v>
      </c>
      <c r="C68" s="73"/>
      <c r="D68" s="77" t="s">
        <v>26</v>
      </c>
      <c r="E68" s="77">
        <v>20</v>
      </c>
      <c r="F68" s="69">
        <v>21</v>
      </c>
      <c r="G68" s="30">
        <v>15.7</v>
      </c>
      <c r="H68" s="40">
        <v>17.8</v>
      </c>
      <c r="I68" s="41">
        <v>3</v>
      </c>
      <c r="J68" s="42">
        <f t="shared" si="1"/>
        <v>18.166666666666668</v>
      </c>
      <c r="K68" s="43">
        <f t="shared" si="2"/>
        <v>2.668957349478132</v>
      </c>
      <c r="L68" s="28">
        <f t="shared" si="3"/>
        <v>0.14691508345751184</v>
      </c>
      <c r="M68" s="44">
        <f t="shared" si="4"/>
        <v>363.33333333333337</v>
      </c>
      <c r="N68" s="45">
        <f t="shared" si="5"/>
        <v>18.166666666666668</v>
      </c>
      <c r="O68" s="46">
        <f t="shared" si="6"/>
        <v>18.170000000000002</v>
      </c>
      <c r="P68" s="46">
        <f t="shared" si="7"/>
        <v>363.40000000000003</v>
      </c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  <c r="AD68" s="47"/>
      <c r="AE68" s="47"/>
      <c r="AF68" s="47"/>
      <c r="AG68" s="47"/>
      <c r="AH68" s="47"/>
      <c r="AI68" s="47"/>
      <c r="AJ68" s="47"/>
      <c r="AK68" s="47"/>
      <c r="AL68" s="47"/>
      <c r="AM68" s="47"/>
      <c r="AN68" s="47"/>
      <c r="AO68" s="47"/>
      <c r="AP68" s="47"/>
      <c r="AQ68" s="47"/>
      <c r="AR68" s="47"/>
      <c r="AS68" s="47"/>
      <c r="AT68" s="47"/>
      <c r="AU68" s="47"/>
      <c r="AV68" s="47"/>
      <c r="AW68" s="47"/>
      <c r="AX68" s="47"/>
      <c r="AY68" s="47"/>
      <c r="AZ68" s="47"/>
      <c r="BA68" s="47"/>
      <c r="BB68" s="47"/>
      <c r="BC68" s="47"/>
      <c r="BD68" s="47"/>
      <c r="BE68" s="47"/>
      <c r="BF68" s="47"/>
      <c r="BG68" s="47"/>
      <c r="BH68" s="47"/>
      <c r="BI68" s="47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47"/>
      <c r="BZ68" s="47"/>
    </row>
    <row r="69" spans="1:78" s="38" customFormat="1" ht="21.75" customHeight="1" x14ac:dyDescent="0.2">
      <c r="A69" s="70">
        <v>61</v>
      </c>
      <c r="B69" s="71" t="s">
        <v>87</v>
      </c>
      <c r="C69" s="73"/>
      <c r="D69" s="74" t="s">
        <v>26</v>
      </c>
      <c r="E69" s="74">
        <v>22</v>
      </c>
      <c r="F69" s="69">
        <v>26.25</v>
      </c>
      <c r="G69" s="30">
        <v>17.7</v>
      </c>
      <c r="H69" s="40">
        <v>30</v>
      </c>
      <c r="I69" s="41">
        <v>3</v>
      </c>
      <c r="J69" s="42">
        <f t="shared" si="1"/>
        <v>24.650000000000002</v>
      </c>
      <c r="K69" s="43">
        <f t="shared" si="2"/>
        <v>6.3041652897112268</v>
      </c>
      <c r="L69" s="28">
        <f t="shared" si="3"/>
        <v>0.25574707057652035</v>
      </c>
      <c r="M69" s="44">
        <f t="shared" si="4"/>
        <v>542.29999999999995</v>
      </c>
      <c r="N69" s="45">
        <f t="shared" si="5"/>
        <v>24.65</v>
      </c>
      <c r="O69" s="46">
        <f t="shared" si="6"/>
        <v>24.65</v>
      </c>
      <c r="P69" s="46">
        <f t="shared" si="7"/>
        <v>542.29999999999995</v>
      </c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7"/>
      <c r="AH69" s="47"/>
      <c r="AI69" s="47"/>
      <c r="AJ69" s="47"/>
      <c r="AK69" s="47"/>
      <c r="AL69" s="47"/>
      <c r="AM69" s="47"/>
      <c r="AN69" s="47"/>
      <c r="AO69" s="47"/>
      <c r="AP69" s="47"/>
      <c r="AQ69" s="47"/>
      <c r="AR69" s="47"/>
      <c r="AS69" s="47"/>
      <c r="AT69" s="47"/>
      <c r="AU69" s="47"/>
      <c r="AV69" s="47"/>
      <c r="AW69" s="47"/>
      <c r="AX69" s="47"/>
      <c r="AY69" s="47"/>
      <c r="AZ69" s="47"/>
      <c r="BA69" s="47"/>
      <c r="BB69" s="47"/>
      <c r="BC69" s="47"/>
      <c r="BD69" s="47"/>
      <c r="BE69" s="47"/>
      <c r="BF69" s="47"/>
      <c r="BG69" s="47"/>
      <c r="BH69" s="47"/>
      <c r="BI69" s="47"/>
      <c r="BJ69" s="47"/>
      <c r="BK69" s="47"/>
      <c r="BL69" s="47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47"/>
      <c r="BZ69" s="47"/>
    </row>
    <row r="70" spans="1:78" s="38" customFormat="1" ht="21.75" customHeight="1" x14ac:dyDescent="0.2">
      <c r="A70" s="70">
        <v>62</v>
      </c>
      <c r="B70" s="71" t="s">
        <v>88</v>
      </c>
      <c r="C70" s="73"/>
      <c r="D70" s="74" t="s">
        <v>26</v>
      </c>
      <c r="E70" s="74">
        <v>37</v>
      </c>
      <c r="F70" s="69">
        <v>18.8</v>
      </c>
      <c r="G70" s="30">
        <v>12.4</v>
      </c>
      <c r="H70" s="40">
        <v>10.8</v>
      </c>
      <c r="I70" s="41">
        <v>3</v>
      </c>
      <c r="J70" s="42">
        <f t="shared" si="1"/>
        <v>14</v>
      </c>
      <c r="K70" s="43">
        <f t="shared" si="2"/>
        <v>4.2332020977033471</v>
      </c>
      <c r="L70" s="28">
        <f t="shared" si="3"/>
        <v>0.30237157840738194</v>
      </c>
      <c r="M70" s="44">
        <f t="shared" si="4"/>
        <v>518</v>
      </c>
      <c r="N70" s="45">
        <f t="shared" si="5"/>
        <v>14</v>
      </c>
      <c r="O70" s="46">
        <f t="shared" si="6"/>
        <v>14</v>
      </c>
      <c r="P70" s="46">
        <f t="shared" si="7"/>
        <v>518</v>
      </c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  <c r="AI70" s="47"/>
      <c r="AJ70" s="47"/>
      <c r="AK70" s="47"/>
      <c r="AL70" s="47"/>
      <c r="AM70" s="47"/>
      <c r="AN70" s="47"/>
      <c r="AO70" s="47"/>
      <c r="AP70" s="47"/>
      <c r="AQ70" s="47"/>
      <c r="AR70" s="47"/>
      <c r="AS70" s="47"/>
      <c r="AT70" s="47"/>
      <c r="AU70" s="47"/>
      <c r="AV70" s="47"/>
      <c r="AW70" s="47"/>
      <c r="AX70" s="47"/>
      <c r="AY70" s="47"/>
      <c r="AZ70" s="47"/>
      <c r="BA70" s="47"/>
      <c r="BB70" s="47"/>
      <c r="BC70" s="47"/>
      <c r="BD70" s="47"/>
      <c r="BE70" s="47"/>
      <c r="BF70" s="47"/>
      <c r="BG70" s="47"/>
      <c r="BH70" s="47"/>
      <c r="BI70" s="47"/>
      <c r="BJ70" s="47"/>
      <c r="BK70" s="47"/>
      <c r="BL70" s="47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47"/>
      <c r="BZ70" s="47"/>
    </row>
    <row r="71" spans="1:78" s="38" customFormat="1" ht="30.75" customHeight="1" x14ac:dyDescent="0.2">
      <c r="A71" s="70">
        <v>63</v>
      </c>
      <c r="B71" s="72" t="s">
        <v>89</v>
      </c>
      <c r="C71" s="73"/>
      <c r="D71" s="74" t="s">
        <v>26</v>
      </c>
      <c r="E71" s="74">
        <v>2</v>
      </c>
      <c r="F71" s="69">
        <v>984</v>
      </c>
      <c r="G71" s="30">
        <v>1020</v>
      </c>
      <c r="H71" s="40">
        <v>959.6</v>
      </c>
      <c r="I71" s="41">
        <v>3</v>
      </c>
      <c r="J71" s="42">
        <f t="shared" si="1"/>
        <v>987.86666666666667</v>
      </c>
      <c r="K71" s="43">
        <f t="shared" si="2"/>
        <v>30.385084060001098</v>
      </c>
      <c r="L71" s="28">
        <f t="shared" si="3"/>
        <v>3.0758284579566506E-2</v>
      </c>
      <c r="M71" s="44">
        <f t="shared" si="4"/>
        <v>1975.7333333333331</v>
      </c>
      <c r="N71" s="45">
        <f t="shared" si="5"/>
        <v>987.86666666666656</v>
      </c>
      <c r="O71" s="46">
        <f t="shared" si="6"/>
        <v>987.87</v>
      </c>
      <c r="P71" s="46">
        <f t="shared" si="7"/>
        <v>1975.74</v>
      </c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7"/>
      <c r="AJ71" s="47"/>
      <c r="AK71" s="47"/>
      <c r="AL71" s="47"/>
      <c r="AM71" s="47"/>
      <c r="AN71" s="47"/>
      <c r="AO71" s="47"/>
      <c r="AP71" s="47"/>
      <c r="AQ71" s="47"/>
      <c r="AR71" s="47"/>
      <c r="AS71" s="47"/>
      <c r="AT71" s="47"/>
      <c r="AU71" s="47"/>
      <c r="AV71" s="47"/>
      <c r="AW71" s="47"/>
      <c r="AX71" s="47"/>
      <c r="AY71" s="47"/>
      <c r="AZ71" s="47"/>
      <c r="BA71" s="47"/>
      <c r="BB71" s="47"/>
      <c r="BC71" s="47"/>
      <c r="BD71" s="47"/>
      <c r="BE71" s="47"/>
      <c r="BF71" s="47"/>
      <c r="BG71" s="47"/>
      <c r="BH71" s="47"/>
      <c r="BI71" s="47"/>
      <c r="BJ71" s="47"/>
      <c r="BK71" s="47"/>
      <c r="BL71" s="47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47"/>
      <c r="BZ71" s="47"/>
    </row>
    <row r="72" spans="1:78" s="38" customFormat="1" ht="31.5" customHeight="1" x14ac:dyDescent="0.2">
      <c r="A72" s="70">
        <v>64</v>
      </c>
      <c r="B72" s="71" t="s">
        <v>90</v>
      </c>
      <c r="C72" s="73"/>
      <c r="D72" s="74" t="s">
        <v>106</v>
      </c>
      <c r="E72" s="74">
        <v>20</v>
      </c>
      <c r="F72" s="69">
        <v>63.75</v>
      </c>
      <c r="G72" s="30"/>
      <c r="H72" s="40">
        <v>71.599999999999994</v>
      </c>
      <c r="I72" s="41">
        <v>3</v>
      </c>
      <c r="J72" s="42">
        <f t="shared" si="1"/>
        <v>67.674999999999997</v>
      </c>
      <c r="K72" s="43">
        <f t="shared" si="2"/>
        <v>5.5507882323143942</v>
      </c>
      <c r="L72" s="28">
        <f t="shared" si="3"/>
        <v>8.2021252047497523E-2</v>
      </c>
      <c r="M72" s="44">
        <f t="shared" si="4"/>
        <v>902.33333333333337</v>
      </c>
      <c r="N72" s="45">
        <f t="shared" si="5"/>
        <v>45.116666666666667</v>
      </c>
      <c r="O72" s="46">
        <f t="shared" si="6"/>
        <v>45.12</v>
      </c>
      <c r="P72" s="46">
        <f t="shared" si="7"/>
        <v>902.4</v>
      </c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47"/>
      <c r="AE72" s="47"/>
      <c r="AF72" s="47"/>
      <c r="AG72" s="47"/>
      <c r="AH72" s="47"/>
      <c r="AI72" s="47"/>
      <c r="AJ72" s="47"/>
      <c r="AK72" s="47"/>
      <c r="AL72" s="47"/>
      <c r="AM72" s="47"/>
      <c r="AN72" s="47"/>
      <c r="AO72" s="47"/>
      <c r="AP72" s="47"/>
      <c r="AQ72" s="47"/>
      <c r="AR72" s="47"/>
      <c r="AS72" s="47"/>
      <c r="AT72" s="47"/>
      <c r="AU72" s="47"/>
      <c r="AV72" s="47"/>
      <c r="AW72" s="47"/>
      <c r="AX72" s="47"/>
      <c r="AY72" s="47"/>
      <c r="AZ72" s="47"/>
      <c r="BA72" s="47"/>
      <c r="BB72" s="47"/>
      <c r="BC72" s="47"/>
      <c r="BD72" s="47"/>
      <c r="BE72" s="47"/>
      <c r="BF72" s="47"/>
      <c r="BG72" s="47"/>
      <c r="BH72" s="47"/>
      <c r="BI72" s="47"/>
      <c r="BJ72" s="47"/>
      <c r="BK72" s="47"/>
      <c r="BL72" s="47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47"/>
      <c r="BZ72" s="47"/>
    </row>
    <row r="73" spans="1:78" s="38" customFormat="1" ht="31.5" customHeight="1" x14ac:dyDescent="0.2">
      <c r="A73" s="70">
        <v>65</v>
      </c>
      <c r="B73" s="71" t="s">
        <v>91</v>
      </c>
      <c r="C73" s="73"/>
      <c r="D73" s="74" t="s">
        <v>26</v>
      </c>
      <c r="E73" s="74">
        <v>12</v>
      </c>
      <c r="F73" s="69">
        <v>101.5</v>
      </c>
      <c r="G73" s="30">
        <v>71.400000000000006</v>
      </c>
      <c r="H73" s="40">
        <v>63.42</v>
      </c>
      <c r="I73" s="41">
        <v>3</v>
      </c>
      <c r="J73" s="42">
        <f t="shared" si="1"/>
        <v>78.773333333333326</v>
      </c>
      <c r="K73" s="43">
        <f t="shared" si="2"/>
        <v>20.08223427144836</v>
      </c>
      <c r="L73" s="28">
        <f t="shared" si="3"/>
        <v>0.25493696180748598</v>
      </c>
      <c r="M73" s="44">
        <f t="shared" si="4"/>
        <v>945.28</v>
      </c>
      <c r="N73" s="45">
        <f t="shared" si="5"/>
        <v>78.773333333333326</v>
      </c>
      <c r="O73" s="46">
        <f t="shared" si="6"/>
        <v>78.77</v>
      </c>
      <c r="P73" s="46">
        <f t="shared" si="7"/>
        <v>945.24</v>
      </c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  <c r="AD73" s="47"/>
      <c r="AE73" s="47"/>
      <c r="AF73" s="47"/>
      <c r="AG73" s="47"/>
      <c r="AH73" s="47"/>
      <c r="AI73" s="47"/>
      <c r="AJ73" s="47"/>
      <c r="AK73" s="47"/>
      <c r="AL73" s="47"/>
      <c r="AM73" s="47"/>
      <c r="AN73" s="47"/>
      <c r="AO73" s="47"/>
      <c r="AP73" s="47"/>
      <c r="AQ73" s="47"/>
      <c r="AR73" s="47"/>
      <c r="AS73" s="47"/>
      <c r="AT73" s="47"/>
      <c r="AU73" s="47"/>
      <c r="AV73" s="47"/>
      <c r="AW73" s="47"/>
      <c r="AX73" s="47"/>
      <c r="AY73" s="47"/>
      <c r="AZ73" s="47"/>
      <c r="BA73" s="47"/>
      <c r="BB73" s="47"/>
      <c r="BC73" s="47"/>
      <c r="BD73" s="47"/>
      <c r="BE73" s="47"/>
      <c r="BF73" s="47"/>
      <c r="BG73" s="47"/>
      <c r="BH73" s="47"/>
      <c r="BI73" s="47"/>
      <c r="BJ73" s="47"/>
      <c r="BK73" s="47"/>
      <c r="BL73" s="47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47"/>
      <c r="BZ73" s="47"/>
    </row>
    <row r="74" spans="1:78" s="38" customFormat="1" ht="27" customHeight="1" x14ac:dyDescent="0.2">
      <c r="A74" s="70">
        <v>66</v>
      </c>
      <c r="B74" s="71" t="s">
        <v>92</v>
      </c>
      <c r="C74" s="73"/>
      <c r="D74" s="74" t="s">
        <v>106</v>
      </c>
      <c r="E74" s="74">
        <v>20</v>
      </c>
      <c r="F74" s="69">
        <v>42.75</v>
      </c>
      <c r="G74" s="30">
        <v>55.2</v>
      </c>
      <c r="H74" s="40">
        <v>60.25</v>
      </c>
      <c r="I74" s="41">
        <v>3</v>
      </c>
      <c r="J74" s="42">
        <f t="shared" ref="J74:J86" si="8">AVERAGE(F74:H74)</f>
        <v>52.733333333333327</v>
      </c>
      <c r="K74" s="43">
        <f t="shared" ref="K74:K86" si="9">STDEV(F74:H74)</f>
        <v>9.0069880278223096</v>
      </c>
      <c r="L74" s="28">
        <f t="shared" ref="L74:L86" si="10">K74/J74</f>
        <v>0.17080255425706026</v>
      </c>
      <c r="M74" s="44">
        <f t="shared" ref="M74:M86" si="11">((E74/I74)*(SUM(F74:H74)))</f>
        <v>1054.6666666666667</v>
      </c>
      <c r="N74" s="45">
        <f t="shared" ref="N74:N86" si="12">M74/E74</f>
        <v>52.733333333333334</v>
      </c>
      <c r="O74" s="46">
        <f t="shared" ref="O74:O86" si="13">ROUND(N74,2)</f>
        <v>52.73</v>
      </c>
      <c r="P74" s="46">
        <f t="shared" ref="P74:P86" si="14">O74*E74</f>
        <v>1054.5999999999999</v>
      </c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47"/>
      <c r="AC74" s="47"/>
      <c r="AD74" s="47"/>
      <c r="AE74" s="47"/>
      <c r="AF74" s="47"/>
      <c r="AG74" s="47"/>
      <c r="AH74" s="47"/>
      <c r="AI74" s="47"/>
      <c r="AJ74" s="47"/>
      <c r="AK74" s="47"/>
      <c r="AL74" s="47"/>
      <c r="AM74" s="47"/>
      <c r="AN74" s="47"/>
      <c r="AO74" s="47"/>
      <c r="AP74" s="47"/>
      <c r="AQ74" s="47"/>
      <c r="AR74" s="47"/>
      <c r="AS74" s="47"/>
      <c r="AT74" s="47"/>
      <c r="AU74" s="47"/>
      <c r="AV74" s="47"/>
      <c r="AW74" s="47"/>
      <c r="AX74" s="47"/>
      <c r="AY74" s="47"/>
      <c r="AZ74" s="47"/>
      <c r="BA74" s="47"/>
      <c r="BB74" s="47"/>
      <c r="BC74" s="47"/>
      <c r="BD74" s="47"/>
      <c r="BE74" s="47"/>
      <c r="BF74" s="47"/>
      <c r="BG74" s="47"/>
      <c r="BH74" s="47"/>
      <c r="BI74" s="47"/>
      <c r="BJ74" s="47"/>
      <c r="BK74" s="47"/>
      <c r="BL74" s="47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47"/>
      <c r="BZ74" s="47"/>
    </row>
    <row r="75" spans="1:78" s="38" customFormat="1" ht="32.25" customHeight="1" x14ac:dyDescent="0.2">
      <c r="A75" s="70">
        <v>67</v>
      </c>
      <c r="B75" s="71" t="s">
        <v>93</v>
      </c>
      <c r="C75" s="73"/>
      <c r="D75" s="74" t="s">
        <v>106</v>
      </c>
      <c r="E75" s="74">
        <v>37</v>
      </c>
      <c r="F75" s="69">
        <v>30</v>
      </c>
      <c r="G75" s="30">
        <v>19.559999999999999</v>
      </c>
      <c r="H75" s="40">
        <v>16.5</v>
      </c>
      <c r="I75" s="41">
        <v>3</v>
      </c>
      <c r="J75" s="42">
        <f t="shared" si="8"/>
        <v>22.02</v>
      </c>
      <c r="K75" s="43">
        <f t="shared" si="9"/>
        <v>7.0782201152549611</v>
      </c>
      <c r="L75" s="28">
        <f t="shared" si="10"/>
        <v>0.32144505518869032</v>
      </c>
      <c r="M75" s="44">
        <f t="shared" si="11"/>
        <v>814.74000000000012</v>
      </c>
      <c r="N75" s="45">
        <f t="shared" si="12"/>
        <v>22.020000000000003</v>
      </c>
      <c r="O75" s="46">
        <f t="shared" si="13"/>
        <v>22.02</v>
      </c>
      <c r="P75" s="46">
        <f t="shared" si="14"/>
        <v>814.74</v>
      </c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47"/>
      <c r="AO75" s="47"/>
      <c r="AP75" s="47"/>
      <c r="AQ75" s="47"/>
      <c r="AR75" s="47"/>
      <c r="AS75" s="47"/>
      <c r="AT75" s="47"/>
      <c r="AU75" s="47"/>
      <c r="AV75" s="47"/>
      <c r="AW75" s="47"/>
      <c r="AX75" s="47"/>
      <c r="AY75" s="47"/>
      <c r="AZ75" s="47"/>
      <c r="BA75" s="47"/>
      <c r="BB75" s="47"/>
      <c r="BC75" s="47"/>
      <c r="BD75" s="47"/>
      <c r="BE75" s="47"/>
      <c r="BF75" s="47"/>
      <c r="BG75" s="47"/>
      <c r="BH75" s="47"/>
      <c r="BI75" s="47"/>
      <c r="BJ75" s="47"/>
      <c r="BK75" s="47"/>
      <c r="BL75" s="47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47"/>
      <c r="BZ75" s="47"/>
    </row>
    <row r="76" spans="1:78" s="38" customFormat="1" ht="20.25" customHeight="1" x14ac:dyDescent="0.2">
      <c r="A76" s="70">
        <v>68</v>
      </c>
      <c r="B76" s="71" t="s">
        <v>94</v>
      </c>
      <c r="C76" s="73"/>
      <c r="D76" s="74" t="s">
        <v>26</v>
      </c>
      <c r="E76" s="74">
        <v>5</v>
      </c>
      <c r="F76" s="39">
        <v>120</v>
      </c>
      <c r="G76" s="30">
        <v>80</v>
      </c>
      <c r="H76" s="40">
        <v>74</v>
      </c>
      <c r="I76" s="41">
        <v>3</v>
      </c>
      <c r="J76" s="42">
        <f t="shared" si="8"/>
        <v>91.333333333333329</v>
      </c>
      <c r="K76" s="43">
        <f t="shared" si="9"/>
        <v>25.006665778014749</v>
      </c>
      <c r="L76" s="28">
        <f t="shared" si="10"/>
        <v>0.2737956107081907</v>
      </c>
      <c r="M76" s="44">
        <f t="shared" si="11"/>
        <v>456.66666666666669</v>
      </c>
      <c r="N76" s="45">
        <f t="shared" si="12"/>
        <v>91.333333333333343</v>
      </c>
      <c r="O76" s="46">
        <f t="shared" si="13"/>
        <v>91.33</v>
      </c>
      <c r="P76" s="46">
        <f t="shared" si="14"/>
        <v>456.65</v>
      </c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  <c r="AJ76" s="47"/>
      <c r="AK76" s="47"/>
      <c r="AL76" s="47"/>
      <c r="AM76" s="47"/>
      <c r="AN76" s="47"/>
      <c r="AO76" s="47"/>
      <c r="AP76" s="47"/>
      <c r="AQ76" s="47"/>
      <c r="AR76" s="47"/>
      <c r="AS76" s="47"/>
      <c r="AT76" s="47"/>
      <c r="AU76" s="47"/>
      <c r="AV76" s="47"/>
      <c r="AW76" s="47"/>
      <c r="AX76" s="47"/>
      <c r="AY76" s="47"/>
      <c r="AZ76" s="47"/>
      <c r="BA76" s="47"/>
      <c r="BB76" s="47"/>
      <c r="BC76" s="47"/>
      <c r="BD76" s="47"/>
      <c r="BE76" s="47"/>
      <c r="BF76" s="47"/>
      <c r="BG76" s="47"/>
      <c r="BH76" s="47"/>
      <c r="BI76" s="47"/>
      <c r="BJ76" s="47"/>
      <c r="BK76" s="47"/>
      <c r="BL76" s="47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47"/>
      <c r="BZ76" s="47"/>
    </row>
    <row r="77" spans="1:78" s="38" customFormat="1" ht="18.75" customHeight="1" x14ac:dyDescent="0.2">
      <c r="A77" s="70">
        <v>69</v>
      </c>
      <c r="B77" s="71" t="s">
        <v>95</v>
      </c>
      <c r="C77" s="73"/>
      <c r="D77" s="74" t="s">
        <v>26</v>
      </c>
      <c r="E77" s="74">
        <v>4</v>
      </c>
      <c r="F77" s="39">
        <v>366.25</v>
      </c>
      <c r="G77" s="30">
        <v>313.89999999999998</v>
      </c>
      <c r="H77" s="40">
        <v>322.8</v>
      </c>
      <c r="I77" s="41">
        <v>3</v>
      </c>
      <c r="J77" s="42">
        <f t="shared" si="8"/>
        <v>334.31666666666666</v>
      </c>
      <c r="K77" s="43">
        <f t="shared" si="9"/>
        <v>28.01081636320751</v>
      </c>
      <c r="L77" s="28">
        <f t="shared" si="10"/>
        <v>8.3785282506229158E-2</v>
      </c>
      <c r="M77" s="44">
        <f t="shared" si="11"/>
        <v>1337.2666666666667</v>
      </c>
      <c r="N77" s="45">
        <f t="shared" si="12"/>
        <v>334.31666666666666</v>
      </c>
      <c r="O77" s="46">
        <f t="shared" si="13"/>
        <v>334.32</v>
      </c>
      <c r="P77" s="46">
        <f t="shared" si="14"/>
        <v>1337.28</v>
      </c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  <c r="AL77" s="47"/>
      <c r="AM77" s="47"/>
      <c r="AN77" s="47"/>
      <c r="AO77" s="47"/>
      <c r="AP77" s="47"/>
      <c r="AQ77" s="47"/>
      <c r="AR77" s="47"/>
      <c r="AS77" s="47"/>
      <c r="AT77" s="47"/>
      <c r="AU77" s="47"/>
      <c r="AV77" s="47"/>
      <c r="AW77" s="47"/>
      <c r="AX77" s="47"/>
      <c r="AY77" s="47"/>
      <c r="AZ77" s="47"/>
      <c r="BA77" s="47"/>
      <c r="BB77" s="47"/>
      <c r="BC77" s="47"/>
      <c r="BD77" s="47"/>
      <c r="BE77" s="47"/>
      <c r="BF77" s="47"/>
      <c r="BG77" s="47"/>
      <c r="BH77" s="47"/>
      <c r="BI77" s="47"/>
      <c r="BJ77" s="47"/>
      <c r="BK77" s="47"/>
      <c r="BL77" s="47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47"/>
      <c r="BZ77" s="47"/>
    </row>
    <row r="78" spans="1:78" s="38" customFormat="1" ht="18.75" customHeight="1" x14ac:dyDescent="0.2">
      <c r="A78" s="70">
        <v>70</v>
      </c>
      <c r="B78" s="71" t="s">
        <v>96</v>
      </c>
      <c r="C78" s="73"/>
      <c r="D78" s="74" t="s">
        <v>26</v>
      </c>
      <c r="E78" s="74">
        <v>3</v>
      </c>
      <c r="F78" s="39">
        <v>11.7</v>
      </c>
      <c r="G78" s="30">
        <v>18.399999999999999</v>
      </c>
      <c r="H78" s="40">
        <v>16.5</v>
      </c>
      <c r="I78" s="41">
        <v>3</v>
      </c>
      <c r="J78" s="42">
        <f t="shared" si="8"/>
        <v>15.533333333333331</v>
      </c>
      <c r="K78" s="43">
        <f t="shared" si="9"/>
        <v>3.4530180036213833</v>
      </c>
      <c r="L78" s="28">
        <f t="shared" si="10"/>
        <v>0.22229729637047535</v>
      </c>
      <c r="M78" s="44">
        <f t="shared" si="11"/>
        <v>46.599999999999994</v>
      </c>
      <c r="N78" s="45">
        <f t="shared" si="12"/>
        <v>15.533333333333331</v>
      </c>
      <c r="O78" s="46">
        <f t="shared" si="13"/>
        <v>15.53</v>
      </c>
      <c r="P78" s="46">
        <f t="shared" si="14"/>
        <v>46.589999999999996</v>
      </c>
      <c r="Q78" s="47"/>
      <c r="R78" s="47"/>
      <c r="S78" s="47"/>
      <c r="T78" s="47"/>
      <c r="U78" s="47"/>
      <c r="V78" s="47"/>
      <c r="W78" s="47"/>
      <c r="X78" s="47"/>
      <c r="Y78" s="47"/>
      <c r="Z78" s="47"/>
      <c r="AA78" s="47"/>
      <c r="AB78" s="47"/>
      <c r="AC78" s="47"/>
      <c r="AD78" s="47"/>
      <c r="AE78" s="47"/>
      <c r="AF78" s="47"/>
      <c r="AG78" s="47"/>
      <c r="AH78" s="47"/>
      <c r="AI78" s="47"/>
      <c r="AJ78" s="47"/>
      <c r="AK78" s="47"/>
      <c r="AL78" s="47"/>
      <c r="AM78" s="47"/>
      <c r="AN78" s="47"/>
      <c r="AO78" s="47"/>
      <c r="AP78" s="47"/>
      <c r="AQ78" s="47"/>
      <c r="AR78" s="47"/>
      <c r="AS78" s="47"/>
      <c r="AT78" s="47"/>
      <c r="AU78" s="47"/>
      <c r="AV78" s="47"/>
      <c r="AW78" s="47"/>
      <c r="AX78" s="47"/>
      <c r="AY78" s="47"/>
      <c r="AZ78" s="47"/>
      <c r="BA78" s="47"/>
      <c r="BB78" s="47"/>
      <c r="BC78" s="47"/>
      <c r="BD78" s="47"/>
      <c r="BE78" s="47"/>
      <c r="BF78" s="47"/>
      <c r="BG78" s="47"/>
      <c r="BH78" s="47"/>
      <c r="BI78" s="47"/>
      <c r="BJ78" s="47"/>
      <c r="BK78" s="47"/>
      <c r="BL78" s="47"/>
      <c r="BM78" s="47"/>
      <c r="BN78" s="47"/>
      <c r="BO78" s="47"/>
      <c r="BP78" s="47"/>
      <c r="BQ78" s="47"/>
      <c r="BR78" s="47"/>
      <c r="BS78" s="47"/>
      <c r="BT78" s="47"/>
      <c r="BU78" s="47"/>
      <c r="BV78" s="47"/>
      <c r="BW78" s="47"/>
      <c r="BX78" s="47"/>
      <c r="BY78" s="47"/>
      <c r="BZ78" s="47"/>
    </row>
    <row r="79" spans="1:78" s="38" customFormat="1" ht="21.75" customHeight="1" x14ac:dyDescent="0.2">
      <c r="A79" s="70">
        <v>71</v>
      </c>
      <c r="B79" s="71" t="s">
        <v>97</v>
      </c>
      <c r="C79" s="73"/>
      <c r="D79" s="74" t="s">
        <v>106</v>
      </c>
      <c r="E79" s="74">
        <v>1</v>
      </c>
      <c r="F79" s="39">
        <v>116.25</v>
      </c>
      <c r="G79" s="30">
        <v>138.6</v>
      </c>
      <c r="H79" s="40">
        <v>89.3</v>
      </c>
      <c r="I79" s="41">
        <v>3</v>
      </c>
      <c r="J79" s="42">
        <f t="shared" si="8"/>
        <v>114.71666666666665</v>
      </c>
      <c r="K79" s="43">
        <f t="shared" si="9"/>
        <v>24.685741498552026</v>
      </c>
      <c r="L79" s="28">
        <f t="shared" si="10"/>
        <v>0.21518879702355392</v>
      </c>
      <c r="M79" s="44">
        <f t="shared" si="11"/>
        <v>114.71666666666665</v>
      </c>
      <c r="N79" s="45">
        <f t="shared" si="12"/>
        <v>114.71666666666665</v>
      </c>
      <c r="O79" s="46">
        <f t="shared" si="13"/>
        <v>114.72</v>
      </c>
      <c r="P79" s="46">
        <f t="shared" si="14"/>
        <v>114.72</v>
      </c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7"/>
      <c r="AC79" s="47"/>
      <c r="AD79" s="47"/>
      <c r="AE79" s="47"/>
      <c r="AF79" s="47"/>
      <c r="AG79" s="47"/>
      <c r="AH79" s="47"/>
      <c r="AI79" s="47"/>
      <c r="AJ79" s="47"/>
      <c r="AK79" s="47"/>
      <c r="AL79" s="47"/>
      <c r="AM79" s="47"/>
      <c r="AN79" s="47"/>
      <c r="AO79" s="47"/>
      <c r="AP79" s="47"/>
      <c r="AQ79" s="47"/>
      <c r="AR79" s="47"/>
      <c r="AS79" s="47"/>
      <c r="AT79" s="47"/>
      <c r="AU79" s="47"/>
      <c r="AV79" s="47"/>
      <c r="AW79" s="47"/>
      <c r="AX79" s="47"/>
      <c r="AY79" s="47"/>
      <c r="AZ79" s="47"/>
      <c r="BA79" s="47"/>
      <c r="BB79" s="47"/>
      <c r="BC79" s="47"/>
      <c r="BD79" s="47"/>
      <c r="BE79" s="47"/>
      <c r="BF79" s="47"/>
      <c r="BG79" s="47"/>
      <c r="BH79" s="47"/>
      <c r="BI79" s="47"/>
      <c r="BJ79" s="47"/>
      <c r="BK79" s="47"/>
      <c r="BL79" s="47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47"/>
      <c r="BZ79" s="47"/>
    </row>
    <row r="80" spans="1:78" s="38" customFormat="1" ht="21.75" customHeight="1" x14ac:dyDescent="0.2">
      <c r="A80" s="70">
        <v>72</v>
      </c>
      <c r="B80" s="71" t="s">
        <v>98</v>
      </c>
      <c r="C80" s="73"/>
      <c r="D80" s="74" t="s">
        <v>26</v>
      </c>
      <c r="E80" s="74">
        <v>5</v>
      </c>
      <c r="F80" s="69">
        <v>115</v>
      </c>
      <c r="G80" s="30">
        <v>70.8</v>
      </c>
      <c r="H80" s="40">
        <v>90.2</v>
      </c>
      <c r="I80" s="41">
        <v>3</v>
      </c>
      <c r="J80" s="42">
        <f t="shared" si="8"/>
        <v>92</v>
      </c>
      <c r="K80" s="43">
        <f t="shared" si="9"/>
        <v>22.154909162531002</v>
      </c>
      <c r="L80" s="28">
        <f t="shared" si="10"/>
        <v>0.2408142300275109</v>
      </c>
      <c r="M80" s="44">
        <f t="shared" si="11"/>
        <v>460</v>
      </c>
      <c r="N80" s="45">
        <f t="shared" si="12"/>
        <v>92</v>
      </c>
      <c r="O80" s="46">
        <f t="shared" si="13"/>
        <v>92</v>
      </c>
      <c r="P80" s="46">
        <f t="shared" si="14"/>
        <v>460</v>
      </c>
      <c r="Q80" s="47"/>
      <c r="R80" s="47"/>
      <c r="S80" s="47"/>
      <c r="T80" s="47"/>
      <c r="U80" s="47"/>
      <c r="V80" s="47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  <c r="AJ80" s="47"/>
      <c r="AK80" s="47"/>
      <c r="AL80" s="47"/>
      <c r="AM80" s="47"/>
      <c r="AN80" s="47"/>
      <c r="AO80" s="47"/>
      <c r="AP80" s="47"/>
      <c r="AQ80" s="47"/>
      <c r="AR80" s="47"/>
      <c r="AS80" s="47"/>
      <c r="AT80" s="47"/>
      <c r="AU80" s="47"/>
      <c r="AV80" s="47"/>
      <c r="AW80" s="47"/>
      <c r="AX80" s="47"/>
      <c r="AY80" s="47"/>
      <c r="AZ80" s="47"/>
      <c r="BA80" s="47"/>
      <c r="BB80" s="47"/>
      <c r="BC80" s="47"/>
      <c r="BD80" s="47"/>
      <c r="BE80" s="47"/>
      <c r="BF80" s="47"/>
      <c r="BG80" s="47"/>
      <c r="BH80" s="47"/>
      <c r="BI80" s="47"/>
      <c r="BJ80" s="47"/>
      <c r="BK80" s="47"/>
      <c r="BL80" s="47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47"/>
      <c r="BX80" s="47"/>
      <c r="BY80" s="47"/>
      <c r="BZ80" s="47"/>
    </row>
    <row r="81" spans="1:78" s="38" customFormat="1" ht="21.75" customHeight="1" x14ac:dyDescent="0.2">
      <c r="A81" s="70">
        <v>73</v>
      </c>
      <c r="B81" s="72" t="s">
        <v>99</v>
      </c>
      <c r="C81" s="73"/>
      <c r="D81" s="74" t="s">
        <v>26</v>
      </c>
      <c r="E81" s="74">
        <v>5</v>
      </c>
      <c r="F81" s="69">
        <v>35.25</v>
      </c>
      <c r="G81" s="30">
        <v>26.32</v>
      </c>
      <c r="H81" s="40">
        <v>18.7</v>
      </c>
      <c r="I81" s="41">
        <v>3</v>
      </c>
      <c r="J81" s="42">
        <f t="shared" si="8"/>
        <v>26.756666666666664</v>
      </c>
      <c r="K81" s="43">
        <f t="shared" si="9"/>
        <v>8.2836364800329996</v>
      </c>
      <c r="L81" s="28">
        <f t="shared" si="10"/>
        <v>0.30959149669987546</v>
      </c>
      <c r="M81" s="44">
        <f t="shared" si="11"/>
        <v>133.78333333333333</v>
      </c>
      <c r="N81" s="45">
        <f t="shared" si="12"/>
        <v>26.756666666666668</v>
      </c>
      <c r="O81" s="46">
        <f t="shared" si="13"/>
        <v>26.76</v>
      </c>
      <c r="P81" s="46">
        <f t="shared" si="14"/>
        <v>133.80000000000001</v>
      </c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47"/>
      <c r="AS81" s="47"/>
      <c r="AT81" s="47"/>
      <c r="AU81" s="47"/>
      <c r="AV81" s="47"/>
      <c r="AW81" s="47"/>
      <c r="AX81" s="47"/>
      <c r="AY81" s="47"/>
      <c r="AZ81" s="47"/>
      <c r="BA81" s="47"/>
      <c r="BB81" s="47"/>
      <c r="BC81" s="47"/>
      <c r="BD81" s="47"/>
      <c r="BE81" s="47"/>
      <c r="BF81" s="47"/>
      <c r="BG81" s="47"/>
      <c r="BH81" s="47"/>
      <c r="BI81" s="47"/>
      <c r="BJ81" s="47"/>
      <c r="BK81" s="47"/>
      <c r="BL81" s="47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47"/>
      <c r="BZ81" s="47"/>
    </row>
    <row r="82" spans="1:78" s="38" customFormat="1" ht="21.75" customHeight="1" x14ac:dyDescent="0.2">
      <c r="A82" s="70">
        <v>74</v>
      </c>
      <c r="B82" s="72" t="s">
        <v>100</v>
      </c>
      <c r="C82" s="73"/>
      <c r="D82" s="74" t="s">
        <v>26</v>
      </c>
      <c r="E82" s="74">
        <v>23</v>
      </c>
      <c r="F82" s="69">
        <v>35</v>
      </c>
      <c r="G82" s="30">
        <v>23.4</v>
      </c>
      <c r="H82" s="40">
        <v>44</v>
      </c>
      <c r="I82" s="41">
        <v>3</v>
      </c>
      <c r="J82" s="42">
        <f t="shared" si="8"/>
        <v>34.133333333333333</v>
      </c>
      <c r="K82" s="43">
        <f t="shared" si="9"/>
        <v>10.327310072489011</v>
      </c>
      <c r="L82" s="28">
        <f t="shared" si="10"/>
        <v>0.30255791227995149</v>
      </c>
      <c r="M82" s="44">
        <f t="shared" si="11"/>
        <v>785.06666666666672</v>
      </c>
      <c r="N82" s="45">
        <f t="shared" si="12"/>
        <v>34.133333333333333</v>
      </c>
      <c r="O82" s="46">
        <f t="shared" si="13"/>
        <v>34.130000000000003</v>
      </c>
      <c r="P82" s="46">
        <f t="shared" si="14"/>
        <v>784.99</v>
      </c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47"/>
      <c r="AO82" s="47"/>
      <c r="AP82" s="47"/>
      <c r="AQ82" s="47"/>
      <c r="AR82" s="47"/>
      <c r="AS82" s="47"/>
      <c r="AT82" s="47"/>
      <c r="AU82" s="47"/>
      <c r="AV82" s="47"/>
      <c r="AW82" s="47"/>
      <c r="AX82" s="47"/>
      <c r="AY82" s="47"/>
      <c r="AZ82" s="47"/>
      <c r="BA82" s="47"/>
      <c r="BB82" s="47"/>
      <c r="BC82" s="47"/>
      <c r="BD82" s="47"/>
      <c r="BE82" s="47"/>
      <c r="BF82" s="47"/>
      <c r="BG82" s="47"/>
      <c r="BH82" s="47"/>
      <c r="BI82" s="47"/>
      <c r="BJ82" s="47"/>
      <c r="BK82" s="47"/>
      <c r="BL82" s="47"/>
      <c r="BM82" s="47"/>
      <c r="BN82" s="47"/>
      <c r="BO82" s="47"/>
      <c r="BP82" s="47"/>
      <c r="BQ82" s="47"/>
      <c r="BR82" s="47"/>
      <c r="BS82" s="47"/>
      <c r="BT82" s="47"/>
      <c r="BU82" s="47"/>
      <c r="BV82" s="47"/>
      <c r="BW82" s="47"/>
      <c r="BX82" s="47"/>
      <c r="BY82" s="47"/>
      <c r="BZ82" s="47"/>
    </row>
    <row r="83" spans="1:78" s="38" customFormat="1" ht="32.25" customHeight="1" x14ac:dyDescent="0.2">
      <c r="A83" s="70">
        <v>75</v>
      </c>
      <c r="B83" s="72" t="s">
        <v>101</v>
      </c>
      <c r="C83" s="73"/>
      <c r="D83" s="74" t="s">
        <v>26</v>
      </c>
      <c r="E83" s="74">
        <v>3</v>
      </c>
      <c r="F83" s="39">
        <v>171</v>
      </c>
      <c r="G83" s="30">
        <v>238.6</v>
      </c>
      <c r="H83" s="40">
        <v>266</v>
      </c>
      <c r="I83" s="41">
        <v>3</v>
      </c>
      <c r="J83" s="42">
        <f t="shared" si="8"/>
        <v>225.20000000000002</v>
      </c>
      <c r="K83" s="43">
        <f t="shared" si="9"/>
        <v>48.897034674916469</v>
      </c>
      <c r="L83" s="28">
        <f t="shared" si="10"/>
        <v>0.21712715219767525</v>
      </c>
      <c r="M83" s="44">
        <f t="shared" si="11"/>
        <v>675.6</v>
      </c>
      <c r="N83" s="45">
        <f t="shared" si="12"/>
        <v>225.20000000000002</v>
      </c>
      <c r="O83" s="46">
        <f t="shared" si="13"/>
        <v>225.2</v>
      </c>
      <c r="P83" s="46">
        <f t="shared" si="14"/>
        <v>675.59999999999991</v>
      </c>
      <c r="Q83" s="47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47"/>
      <c r="AC83" s="47"/>
      <c r="AD83" s="47"/>
      <c r="AE83" s="47"/>
      <c r="AF83" s="47"/>
      <c r="AG83" s="47"/>
      <c r="AH83" s="47"/>
      <c r="AI83" s="47"/>
      <c r="AJ83" s="47"/>
      <c r="AK83" s="47"/>
      <c r="AL83" s="47"/>
      <c r="AM83" s="47"/>
      <c r="AN83" s="47"/>
      <c r="AO83" s="47"/>
      <c r="AP83" s="47"/>
      <c r="AQ83" s="47"/>
      <c r="AR83" s="47"/>
      <c r="AS83" s="47"/>
      <c r="AT83" s="47"/>
      <c r="AU83" s="47"/>
      <c r="AV83" s="47"/>
      <c r="AW83" s="47"/>
      <c r="AX83" s="47"/>
      <c r="AY83" s="47"/>
      <c r="AZ83" s="47"/>
      <c r="BA83" s="47"/>
      <c r="BB83" s="47"/>
      <c r="BC83" s="47"/>
      <c r="BD83" s="47"/>
      <c r="BE83" s="47"/>
      <c r="BF83" s="47"/>
      <c r="BG83" s="47"/>
      <c r="BH83" s="47"/>
      <c r="BI83" s="47"/>
      <c r="BJ83" s="47"/>
      <c r="BK83" s="47"/>
      <c r="BL83" s="47"/>
      <c r="BM83" s="47"/>
      <c r="BN83" s="47"/>
      <c r="BO83" s="47"/>
      <c r="BP83" s="47"/>
      <c r="BQ83" s="47"/>
      <c r="BR83" s="47"/>
      <c r="BS83" s="47"/>
      <c r="BT83" s="47"/>
      <c r="BU83" s="47"/>
      <c r="BV83" s="47"/>
      <c r="BW83" s="47"/>
      <c r="BX83" s="47"/>
      <c r="BY83" s="47"/>
      <c r="BZ83" s="47"/>
    </row>
    <row r="84" spans="1:78" s="38" customFormat="1" ht="34.5" customHeight="1" x14ac:dyDescent="0.2">
      <c r="A84" s="70">
        <v>76</v>
      </c>
      <c r="B84" s="72" t="s">
        <v>102</v>
      </c>
      <c r="C84" s="73"/>
      <c r="D84" s="74" t="s">
        <v>106</v>
      </c>
      <c r="E84" s="74">
        <v>2</v>
      </c>
      <c r="F84" s="39">
        <v>877.5</v>
      </c>
      <c r="G84" s="30">
        <v>701.1</v>
      </c>
      <c r="H84" s="40">
        <v>843</v>
      </c>
      <c r="I84" s="41">
        <v>3</v>
      </c>
      <c r="J84" s="42">
        <f t="shared" si="8"/>
        <v>807.19999999999993</v>
      </c>
      <c r="K84" s="43">
        <f t="shared" si="9"/>
        <v>93.490480798849234</v>
      </c>
      <c r="L84" s="28">
        <f t="shared" si="10"/>
        <v>0.11582071456745446</v>
      </c>
      <c r="M84" s="44">
        <f t="shared" si="11"/>
        <v>1614.3999999999999</v>
      </c>
      <c r="N84" s="45">
        <f t="shared" si="12"/>
        <v>807.19999999999993</v>
      </c>
      <c r="O84" s="46">
        <f t="shared" si="13"/>
        <v>807.2</v>
      </c>
      <c r="P84" s="46">
        <f t="shared" si="14"/>
        <v>1614.4</v>
      </c>
      <c r="Q84" s="47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47"/>
      <c r="AC84" s="47"/>
      <c r="AD84" s="47"/>
      <c r="AE84" s="47"/>
      <c r="AF84" s="47"/>
      <c r="AG84" s="47"/>
      <c r="AH84" s="47"/>
      <c r="AI84" s="47"/>
      <c r="AJ84" s="47"/>
      <c r="AK84" s="47"/>
      <c r="AL84" s="47"/>
      <c r="AM84" s="47"/>
      <c r="AN84" s="47"/>
      <c r="AO84" s="47"/>
      <c r="AP84" s="47"/>
      <c r="AQ84" s="47"/>
      <c r="AR84" s="47"/>
      <c r="AS84" s="47"/>
      <c r="AT84" s="47"/>
      <c r="AU84" s="47"/>
      <c r="AV84" s="47"/>
      <c r="AW84" s="47"/>
      <c r="AX84" s="47"/>
      <c r="AY84" s="47"/>
      <c r="AZ84" s="47"/>
      <c r="BA84" s="47"/>
      <c r="BB84" s="47"/>
      <c r="BC84" s="47"/>
      <c r="BD84" s="47"/>
      <c r="BE84" s="47"/>
      <c r="BF84" s="47"/>
      <c r="BG84" s="47"/>
      <c r="BH84" s="47"/>
      <c r="BI84" s="47"/>
      <c r="BJ84" s="47"/>
      <c r="BK84" s="47"/>
      <c r="BL84" s="47"/>
      <c r="BM84" s="47"/>
      <c r="BN84" s="47"/>
      <c r="BO84" s="47"/>
      <c r="BP84" s="47"/>
      <c r="BQ84" s="47"/>
      <c r="BR84" s="47"/>
      <c r="BS84" s="47"/>
      <c r="BT84" s="47"/>
      <c r="BU84" s="47"/>
      <c r="BV84" s="47"/>
      <c r="BW84" s="47"/>
      <c r="BX84" s="47"/>
      <c r="BY84" s="47"/>
      <c r="BZ84" s="47"/>
    </row>
    <row r="85" spans="1:78" s="38" customFormat="1" ht="27" customHeight="1" x14ac:dyDescent="0.2">
      <c r="A85" s="70">
        <v>77</v>
      </c>
      <c r="B85" s="72" t="s">
        <v>103</v>
      </c>
      <c r="C85" s="73"/>
      <c r="D85" s="74" t="s">
        <v>26</v>
      </c>
      <c r="E85" s="74">
        <v>2</v>
      </c>
      <c r="F85" s="69">
        <v>503.25</v>
      </c>
      <c r="G85" s="30">
        <v>530.4</v>
      </c>
      <c r="H85" s="40">
        <v>316</v>
      </c>
      <c r="I85" s="41">
        <v>3</v>
      </c>
      <c r="J85" s="42">
        <f t="shared" si="8"/>
        <v>449.88333333333338</v>
      </c>
      <c r="K85" s="43">
        <f t="shared" si="9"/>
        <v>116.7383434580655</v>
      </c>
      <c r="L85" s="28">
        <f t="shared" si="10"/>
        <v>0.25948581511813912</v>
      </c>
      <c r="M85" s="44">
        <f t="shared" si="11"/>
        <v>899.76666666666665</v>
      </c>
      <c r="N85" s="45">
        <f t="shared" si="12"/>
        <v>449.88333333333333</v>
      </c>
      <c r="O85" s="46">
        <f t="shared" si="13"/>
        <v>449.88</v>
      </c>
      <c r="P85" s="46">
        <f t="shared" si="14"/>
        <v>899.76</v>
      </c>
      <c r="Q85" s="47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47"/>
      <c r="AC85" s="47"/>
      <c r="AD85" s="47"/>
      <c r="AE85" s="47"/>
      <c r="AF85" s="47"/>
      <c r="AG85" s="47"/>
      <c r="AH85" s="47"/>
      <c r="AI85" s="47"/>
      <c r="AJ85" s="47"/>
      <c r="AK85" s="47"/>
      <c r="AL85" s="47"/>
      <c r="AM85" s="47"/>
      <c r="AN85" s="47"/>
      <c r="AO85" s="47"/>
      <c r="AP85" s="47"/>
      <c r="AQ85" s="47"/>
      <c r="AR85" s="47"/>
      <c r="AS85" s="47"/>
      <c r="AT85" s="47"/>
      <c r="AU85" s="47"/>
      <c r="AV85" s="47"/>
      <c r="AW85" s="47"/>
      <c r="AX85" s="47"/>
      <c r="AY85" s="47"/>
      <c r="AZ85" s="47"/>
      <c r="BA85" s="47"/>
      <c r="BB85" s="47"/>
      <c r="BC85" s="47"/>
      <c r="BD85" s="47"/>
      <c r="BE85" s="47"/>
      <c r="BF85" s="47"/>
      <c r="BG85" s="47"/>
      <c r="BH85" s="47"/>
      <c r="BI85" s="47"/>
      <c r="BJ85" s="47"/>
      <c r="BK85" s="47"/>
      <c r="BL85" s="47"/>
      <c r="BM85" s="47"/>
      <c r="BN85" s="47"/>
      <c r="BO85" s="47"/>
      <c r="BP85" s="47"/>
      <c r="BQ85" s="47"/>
      <c r="BR85" s="47"/>
      <c r="BS85" s="47"/>
      <c r="BT85" s="47"/>
      <c r="BU85" s="47"/>
      <c r="BV85" s="47"/>
      <c r="BW85" s="47"/>
      <c r="BX85" s="47"/>
      <c r="BY85" s="47"/>
      <c r="BZ85" s="47"/>
    </row>
    <row r="86" spans="1:78" s="38" customFormat="1" ht="30.75" customHeight="1" x14ac:dyDescent="0.2">
      <c r="A86" s="70">
        <v>78</v>
      </c>
      <c r="B86" s="72" t="s">
        <v>104</v>
      </c>
      <c r="C86" s="73"/>
      <c r="D86" s="74" t="s">
        <v>26</v>
      </c>
      <c r="E86" s="74">
        <v>2</v>
      </c>
      <c r="F86" s="39">
        <v>180.9</v>
      </c>
      <c r="G86" s="30">
        <v>280</v>
      </c>
      <c r="H86" s="40">
        <v>250</v>
      </c>
      <c r="I86" s="41">
        <v>3</v>
      </c>
      <c r="J86" s="42">
        <f t="shared" si="8"/>
        <v>236.96666666666667</v>
      </c>
      <c r="K86" s="43">
        <f t="shared" si="9"/>
        <v>50.819320472959369</v>
      </c>
      <c r="L86" s="28">
        <f t="shared" si="10"/>
        <v>0.2144576753676721</v>
      </c>
      <c r="M86" s="44">
        <f t="shared" si="11"/>
        <v>473.93333333333328</v>
      </c>
      <c r="N86" s="45">
        <f t="shared" si="12"/>
        <v>236.96666666666664</v>
      </c>
      <c r="O86" s="46">
        <f t="shared" si="13"/>
        <v>236.97</v>
      </c>
      <c r="P86" s="46">
        <f t="shared" si="14"/>
        <v>473.94</v>
      </c>
      <c r="Q86" s="47"/>
      <c r="R86" s="47"/>
      <c r="S86" s="47"/>
      <c r="T86" s="47"/>
      <c r="U86" s="47"/>
      <c r="V86" s="47"/>
      <c r="W86" s="47"/>
      <c r="X86" s="47"/>
      <c r="Y86" s="47"/>
      <c r="Z86" s="47"/>
      <c r="AA86" s="47"/>
      <c r="AB86" s="47"/>
      <c r="AC86" s="47"/>
      <c r="AD86" s="47"/>
      <c r="AE86" s="47"/>
      <c r="AF86" s="47"/>
      <c r="AG86" s="47"/>
      <c r="AH86" s="47"/>
      <c r="AI86" s="47"/>
      <c r="AJ86" s="47"/>
      <c r="AK86" s="47"/>
      <c r="AL86" s="47"/>
      <c r="AM86" s="47"/>
      <c r="AN86" s="47"/>
      <c r="AO86" s="47"/>
      <c r="AP86" s="47"/>
      <c r="AQ86" s="47"/>
      <c r="AR86" s="47"/>
      <c r="AS86" s="47"/>
      <c r="AT86" s="47"/>
      <c r="AU86" s="47"/>
      <c r="AV86" s="47"/>
      <c r="AW86" s="47"/>
      <c r="AX86" s="47"/>
      <c r="AY86" s="47"/>
      <c r="AZ86" s="47"/>
      <c r="BA86" s="47"/>
      <c r="BB86" s="47"/>
      <c r="BC86" s="47"/>
      <c r="BD86" s="47"/>
      <c r="BE86" s="47"/>
      <c r="BF86" s="47"/>
      <c r="BG86" s="47"/>
      <c r="BH86" s="47"/>
      <c r="BI86" s="47"/>
      <c r="BJ86" s="47"/>
      <c r="BK86" s="47"/>
      <c r="BL86" s="47"/>
      <c r="BM86" s="47"/>
      <c r="BN86" s="47"/>
      <c r="BO86" s="47"/>
      <c r="BP86" s="47"/>
      <c r="BQ86" s="47"/>
      <c r="BR86" s="47"/>
      <c r="BS86" s="47"/>
      <c r="BT86" s="47"/>
      <c r="BU86" s="47"/>
      <c r="BV86" s="47"/>
      <c r="BW86" s="47"/>
      <c r="BX86" s="47"/>
      <c r="BY86" s="47"/>
      <c r="BZ86" s="47"/>
    </row>
    <row r="87" spans="1:78" ht="30.75" customHeight="1" x14ac:dyDescent="0.2">
      <c r="B87" s="15" t="s">
        <v>23</v>
      </c>
      <c r="C87" s="16"/>
      <c r="D87" s="16"/>
      <c r="E87" s="16"/>
      <c r="F87" s="17"/>
      <c r="G87" s="17"/>
      <c r="H87" s="17"/>
      <c r="I87" s="41"/>
      <c r="J87" s="19"/>
      <c r="K87" s="20"/>
      <c r="L87" s="21"/>
      <c r="M87" s="22"/>
      <c r="N87" s="23"/>
      <c r="O87" s="22" t="s">
        <v>15</v>
      </c>
      <c r="P87" s="24">
        <f>SUM(P9:P86)</f>
        <v>61997.569999999985</v>
      </c>
    </row>
    <row r="88" spans="1:78" ht="30.75" customHeight="1" x14ac:dyDescent="0.2">
      <c r="A88" s="90" t="s">
        <v>16</v>
      </c>
      <c r="B88" s="90"/>
      <c r="C88" s="90"/>
      <c r="D88" s="90"/>
      <c r="E88" s="90"/>
      <c r="F88" s="90"/>
      <c r="G88" s="90"/>
      <c r="H88" s="90"/>
      <c r="I88" s="90"/>
      <c r="J88" s="25">
        <f>P87</f>
        <v>61997.569999999985</v>
      </c>
      <c r="K88" s="26" t="s">
        <v>17</v>
      </c>
      <c r="L88" s="12"/>
      <c r="M88" s="12"/>
      <c r="N88" s="12"/>
      <c r="O88" s="12"/>
      <c r="P88" s="11"/>
    </row>
    <row r="89" spans="1:78" s="3" customFormat="1" ht="30.75" customHeight="1" x14ac:dyDescent="0.25">
      <c r="A89" s="91"/>
      <c r="B89" s="91"/>
      <c r="C89" s="91"/>
      <c r="D89" s="91"/>
      <c r="E89" s="91"/>
      <c r="F89" s="91"/>
      <c r="G89" s="91"/>
      <c r="H89" s="91"/>
      <c r="I89" s="91"/>
      <c r="J89" s="91"/>
      <c r="K89" s="91"/>
      <c r="L89" s="91"/>
      <c r="M89" s="91"/>
      <c r="N89" s="91"/>
      <c r="O89" s="91"/>
      <c r="P89" s="91"/>
    </row>
    <row r="90" spans="1:78" s="4" customFormat="1" ht="77.25" customHeight="1" x14ac:dyDescent="0.25">
      <c r="A90" s="91" t="s">
        <v>18</v>
      </c>
      <c r="B90" s="91"/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</row>
    <row r="91" spans="1:78" s="3" customFormat="1" ht="30.75" customHeight="1" x14ac:dyDescent="0.25">
      <c r="A91" s="92"/>
      <c r="B91" s="92"/>
      <c r="C91" s="80"/>
      <c r="D91" s="80"/>
      <c r="E91" s="80"/>
      <c r="F91" s="80"/>
      <c r="G91" s="80"/>
      <c r="H91" s="80"/>
      <c r="I91" s="80"/>
      <c r="J91" s="80"/>
      <c r="K91" s="5"/>
      <c r="L91" s="5"/>
      <c r="M91" s="5"/>
      <c r="N91" s="5"/>
      <c r="O91" s="5"/>
      <c r="P91" s="5"/>
    </row>
    <row r="92" spans="1:78" s="3" customFormat="1" ht="30.75" customHeight="1" x14ac:dyDescent="0.25">
      <c r="A92" s="81" t="s">
        <v>25</v>
      </c>
      <c r="B92" s="81"/>
      <c r="C92" s="81"/>
      <c r="D92" s="81"/>
      <c r="E92" s="81"/>
      <c r="F92" s="81"/>
      <c r="G92" s="81"/>
      <c r="H92" s="81"/>
      <c r="I92" s="81"/>
      <c r="J92" s="81"/>
      <c r="K92" s="81"/>
      <c r="L92" s="81"/>
      <c r="M92" s="81"/>
      <c r="N92" s="81"/>
      <c r="O92" s="81"/>
      <c r="P92" s="5"/>
      <c r="Q92" s="6"/>
    </row>
    <row r="93" spans="1:78" ht="30.75" customHeight="1" x14ac:dyDescent="0.25">
      <c r="A93" s="88"/>
      <c r="B93" s="88"/>
      <c r="C93" s="7"/>
      <c r="D93" s="7"/>
      <c r="E93" s="7"/>
      <c r="F93" s="7"/>
      <c r="G93" s="7"/>
      <c r="H93" s="7"/>
      <c r="I93" s="7"/>
      <c r="K93" s="88"/>
      <c r="L93" s="88"/>
    </row>
    <row r="94" spans="1:78" s="5" customFormat="1" ht="30.75" customHeight="1" x14ac:dyDescent="0.25">
      <c r="A94" s="79"/>
      <c r="B94" s="79"/>
      <c r="C94" s="79"/>
      <c r="D94" s="79"/>
      <c r="E94" s="79"/>
      <c r="F94" s="79"/>
      <c r="G94" s="79"/>
      <c r="H94" s="79"/>
      <c r="I94" s="8"/>
    </row>
    <row r="95" spans="1:78" s="5" customFormat="1" ht="30.75" customHeight="1" x14ac:dyDescent="0.2">
      <c r="A95" s="48"/>
      <c r="B95" s="48"/>
      <c r="C95" s="48"/>
      <c r="D95" s="48"/>
      <c r="E95" s="48"/>
      <c r="F95" s="49"/>
      <c r="G95" s="48"/>
      <c r="H95" s="48"/>
      <c r="I95" s="1"/>
      <c r="J95" s="1"/>
      <c r="K95" s="1"/>
      <c r="L95" s="1"/>
      <c r="M95" s="1"/>
      <c r="N95" s="1"/>
      <c r="O95" s="1"/>
      <c r="P95" s="1"/>
    </row>
    <row r="96" spans="1:78" ht="30.75" customHeight="1" x14ac:dyDescent="0.2">
      <c r="A96" s="48"/>
      <c r="B96" s="48"/>
      <c r="C96" s="48"/>
      <c r="D96" s="48"/>
      <c r="E96" s="48"/>
      <c r="F96" s="49"/>
      <c r="G96" s="48"/>
      <c r="H96" s="48"/>
    </row>
    <row r="97" spans="1:16" s="5" customFormat="1" ht="30.75" customHeight="1" x14ac:dyDescent="0.2">
      <c r="A97" s="48"/>
      <c r="B97" s="48"/>
      <c r="C97" s="48"/>
      <c r="D97" s="48"/>
      <c r="E97" s="48"/>
      <c r="F97" s="48"/>
      <c r="G97" s="48"/>
      <c r="H97" s="48"/>
      <c r="I97" s="1"/>
      <c r="J97" s="1"/>
      <c r="K97" s="1"/>
      <c r="L97" s="1"/>
      <c r="M97" s="1"/>
      <c r="N97" s="1"/>
      <c r="O97" s="1"/>
      <c r="P97" s="1"/>
    </row>
    <row r="98" spans="1:16" ht="30.75" customHeight="1" x14ac:dyDescent="0.2">
      <c r="A98" s="35"/>
      <c r="B98" s="35"/>
      <c r="C98" s="35"/>
      <c r="D98" s="35"/>
      <c r="E98" s="35"/>
      <c r="F98" s="35"/>
      <c r="G98" s="35"/>
      <c r="H98" s="35"/>
    </row>
    <row r="99" spans="1:16" ht="30.75" customHeight="1" x14ac:dyDescent="0.2">
      <c r="A99" s="35"/>
      <c r="B99" s="35"/>
      <c r="C99" s="35"/>
      <c r="D99" s="35"/>
      <c r="E99" s="35"/>
      <c r="F99" s="35"/>
      <c r="G99" s="35"/>
      <c r="H99" s="35"/>
    </row>
    <row r="100" spans="1:16" ht="30.75" customHeight="1" x14ac:dyDescent="0.2">
      <c r="A100" s="35"/>
      <c r="B100" s="35"/>
      <c r="C100" s="35"/>
      <c r="D100" s="35"/>
      <c r="E100" s="35"/>
      <c r="F100" s="35"/>
      <c r="G100" s="35"/>
      <c r="H100" s="35"/>
    </row>
    <row r="101" spans="1:16" ht="30.75" customHeight="1" x14ac:dyDescent="0.2">
      <c r="A101" s="35"/>
      <c r="B101" s="35"/>
      <c r="C101" s="35"/>
      <c r="D101" s="35"/>
      <c r="E101" s="35"/>
      <c r="F101" s="35"/>
      <c r="G101" s="35"/>
      <c r="H101" s="35"/>
    </row>
    <row r="102" spans="1:16" ht="30.75" customHeight="1" x14ac:dyDescent="0.2">
      <c r="A102" s="35"/>
      <c r="B102" s="35"/>
      <c r="C102" s="35"/>
      <c r="D102" s="35"/>
      <c r="E102" s="35"/>
      <c r="F102" s="35"/>
      <c r="G102" s="35"/>
      <c r="H102" s="35"/>
    </row>
    <row r="103" spans="1:16" ht="30.75" customHeight="1" x14ac:dyDescent="0.2">
      <c r="A103" s="35"/>
      <c r="B103" s="35"/>
      <c r="C103" s="35"/>
      <c r="D103" s="35"/>
      <c r="E103" s="35"/>
      <c r="F103" s="35"/>
      <c r="G103" s="35"/>
      <c r="H103" s="35"/>
    </row>
    <row r="104" spans="1:16" ht="30.75" customHeight="1" x14ac:dyDescent="0.2">
      <c r="A104" s="35"/>
      <c r="B104" s="35"/>
      <c r="C104" s="35"/>
      <c r="D104" s="35"/>
      <c r="E104" s="35"/>
      <c r="F104" s="35"/>
      <c r="G104" s="35"/>
      <c r="H104" s="35"/>
    </row>
    <row r="105" spans="1:16" ht="30.75" customHeight="1" x14ac:dyDescent="0.2">
      <c r="A105" s="35"/>
      <c r="B105" s="35"/>
      <c r="C105" s="35"/>
      <c r="D105" s="35"/>
      <c r="E105" s="35"/>
      <c r="F105" s="35"/>
      <c r="G105" s="35"/>
      <c r="H105" s="35"/>
    </row>
    <row r="106" spans="1:16" ht="30.75" customHeight="1" x14ac:dyDescent="0.2">
      <c r="A106" s="35"/>
      <c r="B106" s="35"/>
      <c r="C106" s="35"/>
      <c r="D106" s="35"/>
      <c r="E106" s="35"/>
      <c r="F106" s="35"/>
      <c r="G106" s="35"/>
      <c r="H106" s="35"/>
    </row>
    <row r="107" spans="1:16" ht="30.75" customHeight="1" x14ac:dyDescent="0.2">
      <c r="A107" s="35"/>
      <c r="B107" s="35"/>
      <c r="C107" s="35"/>
      <c r="D107" s="35"/>
      <c r="E107" s="35"/>
      <c r="F107" s="35"/>
      <c r="G107" s="35"/>
      <c r="H107" s="35"/>
    </row>
    <row r="108" spans="1:16" ht="30.75" customHeight="1" x14ac:dyDescent="0.2">
      <c r="A108" s="35"/>
      <c r="B108" s="35"/>
      <c r="C108" s="35"/>
      <c r="D108" s="35"/>
      <c r="E108" s="35"/>
      <c r="F108" s="35"/>
      <c r="G108" s="35"/>
      <c r="H108" s="35"/>
    </row>
    <row r="109" spans="1:16" ht="30.75" customHeight="1" x14ac:dyDescent="0.2">
      <c r="A109" s="35"/>
      <c r="B109" s="35"/>
      <c r="C109" s="35"/>
      <c r="D109" s="35"/>
      <c r="E109" s="35"/>
      <c r="F109" s="35"/>
      <c r="G109" s="35"/>
      <c r="H109" s="35"/>
    </row>
    <row r="110" spans="1:16" ht="30.75" customHeight="1" x14ac:dyDescent="0.2">
      <c r="A110" s="35"/>
      <c r="B110" s="35"/>
      <c r="C110" s="35"/>
      <c r="D110" s="35"/>
      <c r="E110" s="35"/>
      <c r="F110" s="35"/>
      <c r="G110" s="35"/>
      <c r="H110" s="35"/>
    </row>
    <row r="111" spans="1:16" ht="30.75" customHeight="1" x14ac:dyDescent="0.2">
      <c r="A111" s="35"/>
      <c r="B111" s="35"/>
      <c r="C111" s="35"/>
      <c r="D111" s="35"/>
      <c r="E111" s="35"/>
      <c r="F111" s="35"/>
      <c r="G111" s="35"/>
      <c r="H111" s="35"/>
    </row>
    <row r="112" spans="1:16" ht="30.75" customHeight="1" x14ac:dyDescent="0.2">
      <c r="A112" s="35"/>
      <c r="B112" s="35"/>
      <c r="C112" s="35"/>
      <c r="D112" s="35"/>
      <c r="E112" s="35"/>
      <c r="F112" s="35"/>
      <c r="G112" s="35"/>
      <c r="H112" s="35"/>
    </row>
    <row r="113" spans="1:8" ht="30.75" customHeight="1" x14ac:dyDescent="0.2">
      <c r="A113" s="35"/>
      <c r="B113" s="35"/>
      <c r="C113" s="35"/>
      <c r="D113" s="35"/>
      <c r="E113" s="35"/>
      <c r="F113" s="35"/>
      <c r="G113" s="35"/>
      <c r="H113" s="35"/>
    </row>
    <row r="114" spans="1:8" ht="30.75" customHeight="1" x14ac:dyDescent="0.2">
      <c r="A114" s="35"/>
      <c r="B114" s="35"/>
      <c r="C114" s="35"/>
      <c r="D114" s="35"/>
      <c r="E114" s="35"/>
      <c r="F114" s="35"/>
      <c r="G114" s="35"/>
      <c r="H114" s="35"/>
    </row>
    <row r="115" spans="1:8" ht="30.75" customHeight="1" x14ac:dyDescent="0.2">
      <c r="A115" s="35"/>
      <c r="B115" s="35"/>
      <c r="C115" s="35"/>
      <c r="D115" s="35"/>
      <c r="E115" s="35"/>
      <c r="F115" s="35"/>
      <c r="G115" s="35"/>
      <c r="H115" s="35"/>
    </row>
    <row r="116" spans="1:8" ht="30.75" customHeight="1" x14ac:dyDescent="0.2">
      <c r="A116" s="35"/>
      <c r="B116" s="35"/>
      <c r="C116" s="35"/>
      <c r="D116" s="35"/>
      <c r="E116" s="35"/>
      <c r="F116" s="35"/>
      <c r="G116" s="35"/>
      <c r="H116" s="35"/>
    </row>
    <row r="117" spans="1:8" ht="30.75" customHeight="1" x14ac:dyDescent="0.2">
      <c r="A117" s="35"/>
      <c r="B117" s="35"/>
      <c r="C117" s="35"/>
      <c r="D117" s="35"/>
      <c r="E117" s="35"/>
      <c r="F117" s="35"/>
      <c r="G117" s="35"/>
      <c r="H117" s="35"/>
    </row>
    <row r="118" spans="1:8" ht="30.75" customHeight="1" x14ac:dyDescent="0.2">
      <c r="A118" s="35"/>
      <c r="B118" s="35"/>
      <c r="C118" s="35"/>
      <c r="D118" s="35"/>
      <c r="E118" s="35"/>
      <c r="F118" s="35"/>
      <c r="G118" s="35"/>
      <c r="H118" s="35"/>
    </row>
    <row r="119" spans="1:8" ht="30.75" customHeight="1" x14ac:dyDescent="0.2">
      <c r="A119" s="35"/>
      <c r="B119" s="35"/>
      <c r="C119" s="35"/>
      <c r="D119" s="35"/>
      <c r="E119" s="35"/>
      <c r="F119" s="35"/>
      <c r="G119" s="35"/>
      <c r="H119" s="35"/>
    </row>
    <row r="120" spans="1:8" ht="30.75" customHeight="1" x14ac:dyDescent="0.2">
      <c r="A120" s="35"/>
      <c r="B120" s="35"/>
      <c r="C120" s="35"/>
      <c r="D120" s="35"/>
      <c r="E120" s="35"/>
      <c r="F120" s="35"/>
      <c r="G120" s="35"/>
      <c r="H120" s="35"/>
    </row>
    <row r="121" spans="1:8" ht="30.75" customHeight="1" x14ac:dyDescent="0.2">
      <c r="A121" s="35"/>
      <c r="B121" s="35"/>
      <c r="C121" s="35"/>
      <c r="D121" s="35"/>
      <c r="E121" s="35"/>
      <c r="F121" s="35"/>
      <c r="G121" s="35"/>
      <c r="H121" s="35"/>
    </row>
    <row r="122" spans="1:8" ht="30.75" customHeight="1" x14ac:dyDescent="0.2">
      <c r="A122" s="35"/>
      <c r="B122" s="35"/>
      <c r="C122" s="35"/>
      <c r="D122" s="35"/>
      <c r="E122" s="35"/>
      <c r="F122" s="35"/>
      <c r="G122" s="35"/>
      <c r="H122" s="35"/>
    </row>
    <row r="123" spans="1:8" ht="30.75" customHeight="1" x14ac:dyDescent="0.2">
      <c r="A123" s="35"/>
      <c r="B123" s="35"/>
      <c r="C123" s="35"/>
      <c r="D123" s="35"/>
      <c r="E123" s="35"/>
      <c r="F123" s="35"/>
      <c r="G123" s="35"/>
      <c r="H123" s="35"/>
    </row>
    <row r="124" spans="1:8" ht="30.75" customHeight="1" x14ac:dyDescent="0.2">
      <c r="A124" s="35"/>
      <c r="B124" s="35"/>
      <c r="C124" s="35"/>
      <c r="D124" s="35"/>
      <c r="E124" s="35"/>
      <c r="F124" s="35"/>
      <c r="G124" s="35"/>
      <c r="H124" s="35"/>
    </row>
    <row r="125" spans="1:8" ht="30.75" customHeight="1" x14ac:dyDescent="0.2">
      <c r="A125" s="35"/>
      <c r="B125" s="35"/>
      <c r="C125" s="35"/>
      <c r="D125" s="35"/>
      <c r="E125" s="35"/>
      <c r="F125" s="35"/>
      <c r="G125" s="35"/>
      <c r="H125" s="35"/>
    </row>
    <row r="126" spans="1:8" ht="30.75" customHeight="1" x14ac:dyDescent="0.2">
      <c r="A126" s="35"/>
      <c r="B126" s="35"/>
      <c r="C126" s="35"/>
      <c r="D126" s="35"/>
      <c r="E126" s="35"/>
      <c r="F126" s="35"/>
      <c r="G126" s="35"/>
      <c r="H126" s="35"/>
    </row>
    <row r="127" spans="1:8" ht="30.75" customHeight="1" x14ac:dyDescent="0.2">
      <c r="A127" s="35"/>
      <c r="B127" s="35"/>
      <c r="C127" s="35"/>
      <c r="D127" s="35"/>
      <c r="E127" s="35"/>
      <c r="F127" s="35"/>
      <c r="G127" s="35"/>
      <c r="H127" s="35"/>
    </row>
    <row r="128" spans="1:8" ht="30.75" customHeight="1" x14ac:dyDescent="0.2">
      <c r="A128" s="35"/>
      <c r="B128" s="35"/>
      <c r="C128" s="35"/>
      <c r="D128" s="35"/>
      <c r="E128" s="35"/>
      <c r="F128" s="35"/>
      <c r="G128" s="35"/>
      <c r="H128" s="35"/>
    </row>
    <row r="129" spans="1:8" ht="30.75" customHeight="1" x14ac:dyDescent="0.2">
      <c r="A129" s="35"/>
      <c r="B129" s="35"/>
      <c r="C129" s="35"/>
      <c r="D129" s="35"/>
      <c r="E129" s="35"/>
      <c r="F129" s="35"/>
      <c r="G129" s="35"/>
      <c r="H129" s="35"/>
    </row>
    <row r="130" spans="1:8" ht="30.75" customHeight="1" x14ac:dyDescent="0.2">
      <c r="A130" s="35"/>
      <c r="B130" s="35"/>
      <c r="C130" s="35"/>
      <c r="D130" s="35"/>
      <c r="E130" s="35"/>
      <c r="F130" s="35"/>
      <c r="G130" s="35"/>
      <c r="H130" s="35"/>
    </row>
    <row r="131" spans="1:8" ht="30.75" customHeight="1" x14ac:dyDescent="0.2">
      <c r="A131" s="35"/>
      <c r="B131" s="35"/>
      <c r="C131" s="35"/>
      <c r="D131" s="35"/>
      <c r="E131" s="35"/>
      <c r="F131" s="35"/>
      <c r="G131" s="35"/>
      <c r="H131" s="35"/>
    </row>
    <row r="132" spans="1:8" ht="30.75" customHeight="1" x14ac:dyDescent="0.2">
      <c r="A132" s="35"/>
      <c r="B132" s="35"/>
      <c r="C132" s="35"/>
      <c r="D132" s="35"/>
      <c r="E132" s="35"/>
      <c r="F132" s="35"/>
      <c r="G132" s="35"/>
      <c r="H132" s="35"/>
    </row>
    <row r="133" spans="1:8" ht="30.75" customHeight="1" x14ac:dyDescent="0.2">
      <c r="A133" s="35"/>
      <c r="B133" s="35"/>
      <c r="C133" s="35"/>
      <c r="D133" s="35"/>
      <c r="E133" s="35"/>
      <c r="F133" s="35"/>
      <c r="G133" s="35"/>
      <c r="H133" s="35"/>
    </row>
    <row r="134" spans="1:8" ht="30.75" customHeight="1" x14ac:dyDescent="0.2">
      <c r="A134" s="35"/>
      <c r="B134" s="35"/>
      <c r="C134" s="35"/>
      <c r="D134" s="35"/>
      <c r="E134" s="35"/>
      <c r="F134" s="35"/>
      <c r="G134" s="35"/>
      <c r="H134" s="35"/>
    </row>
    <row r="135" spans="1:8" ht="30.75" customHeight="1" x14ac:dyDescent="0.2">
      <c r="A135" s="35"/>
      <c r="B135" s="35"/>
      <c r="C135" s="35"/>
      <c r="D135" s="35"/>
      <c r="E135" s="35"/>
      <c r="F135" s="35"/>
      <c r="G135" s="35"/>
      <c r="H135" s="35"/>
    </row>
    <row r="136" spans="1:8" ht="30.75" customHeight="1" x14ac:dyDescent="0.2">
      <c r="A136" s="35"/>
      <c r="B136" s="35"/>
      <c r="C136" s="35"/>
      <c r="D136" s="35"/>
      <c r="E136" s="35"/>
      <c r="F136" s="35"/>
      <c r="G136" s="35"/>
      <c r="H136" s="35"/>
    </row>
    <row r="137" spans="1:8" ht="30.75" customHeight="1" x14ac:dyDescent="0.2">
      <c r="A137" s="35"/>
      <c r="B137" s="35"/>
      <c r="C137" s="35"/>
      <c r="D137" s="35"/>
      <c r="E137" s="35"/>
      <c r="F137" s="35"/>
      <c r="G137" s="35"/>
      <c r="H137" s="35"/>
    </row>
    <row r="138" spans="1:8" ht="30.75" customHeight="1" x14ac:dyDescent="0.2">
      <c r="A138" s="35"/>
      <c r="B138" s="35"/>
      <c r="C138" s="35"/>
      <c r="D138" s="35"/>
      <c r="E138" s="35"/>
      <c r="F138" s="35"/>
      <c r="G138" s="35"/>
      <c r="H138" s="35"/>
    </row>
    <row r="139" spans="1:8" ht="30.75" customHeight="1" x14ac:dyDescent="0.2">
      <c r="A139" s="35"/>
      <c r="B139" s="35"/>
      <c r="C139" s="35"/>
      <c r="D139" s="35"/>
      <c r="E139" s="35"/>
      <c r="F139" s="35"/>
      <c r="G139" s="35"/>
      <c r="H139" s="35"/>
    </row>
    <row r="140" spans="1:8" ht="30.75" customHeight="1" x14ac:dyDescent="0.2">
      <c r="A140" s="35"/>
      <c r="B140" s="35"/>
      <c r="C140" s="35"/>
      <c r="D140" s="35"/>
      <c r="E140" s="35"/>
      <c r="F140" s="35"/>
      <c r="G140" s="35"/>
      <c r="H140" s="35"/>
    </row>
    <row r="141" spans="1:8" ht="30.75" customHeight="1" x14ac:dyDescent="0.2">
      <c r="A141" s="35"/>
      <c r="B141" s="35"/>
      <c r="C141" s="35"/>
      <c r="D141" s="35"/>
      <c r="E141" s="35"/>
      <c r="F141" s="35"/>
      <c r="G141" s="35"/>
      <c r="H141" s="35"/>
    </row>
    <row r="142" spans="1:8" ht="30.75" customHeight="1" x14ac:dyDescent="0.2">
      <c r="A142" s="35"/>
      <c r="B142" s="35"/>
      <c r="C142" s="35"/>
      <c r="D142" s="35"/>
      <c r="E142" s="35"/>
      <c r="F142" s="35"/>
      <c r="G142" s="35"/>
      <c r="H142" s="35"/>
    </row>
    <row r="143" spans="1:8" ht="30.75" customHeight="1" x14ac:dyDescent="0.2">
      <c r="A143" s="35"/>
      <c r="B143" s="35"/>
      <c r="C143" s="35"/>
      <c r="D143" s="35"/>
      <c r="E143" s="35"/>
      <c r="F143" s="35"/>
      <c r="G143" s="35"/>
      <c r="H143" s="35"/>
    </row>
    <row r="144" spans="1:8" ht="30.75" customHeight="1" x14ac:dyDescent="0.2">
      <c r="A144" s="35"/>
      <c r="B144" s="35"/>
      <c r="C144" s="35"/>
      <c r="D144" s="35"/>
      <c r="E144" s="35"/>
      <c r="F144" s="35"/>
      <c r="G144" s="35"/>
      <c r="H144" s="35"/>
    </row>
    <row r="145" spans="1:8" ht="30.75" customHeight="1" x14ac:dyDescent="0.2">
      <c r="A145" s="35"/>
      <c r="B145" s="35"/>
      <c r="C145" s="35"/>
      <c r="D145" s="35"/>
      <c r="E145" s="35"/>
      <c r="F145" s="35"/>
      <c r="G145" s="35"/>
      <c r="H145" s="35"/>
    </row>
    <row r="146" spans="1:8" ht="30.75" customHeight="1" x14ac:dyDescent="0.2">
      <c r="A146" s="35"/>
      <c r="B146" s="35"/>
      <c r="C146" s="35"/>
      <c r="D146" s="35"/>
      <c r="E146" s="35"/>
      <c r="F146" s="35"/>
      <c r="G146" s="35"/>
      <c r="H146" s="35"/>
    </row>
    <row r="147" spans="1:8" ht="30.75" customHeight="1" x14ac:dyDescent="0.2">
      <c r="A147" s="35"/>
      <c r="B147" s="35"/>
      <c r="C147" s="35"/>
      <c r="D147" s="35"/>
      <c r="E147" s="35"/>
      <c r="F147" s="35"/>
      <c r="G147" s="35"/>
      <c r="H147" s="35"/>
    </row>
    <row r="148" spans="1:8" ht="30.75" customHeight="1" x14ac:dyDescent="0.2">
      <c r="A148" s="35"/>
      <c r="B148" s="35"/>
      <c r="C148" s="35"/>
      <c r="D148" s="35"/>
      <c r="E148" s="35"/>
      <c r="F148" s="35"/>
      <c r="G148" s="35"/>
      <c r="H148" s="35"/>
    </row>
    <row r="149" spans="1:8" ht="30.75" customHeight="1" x14ac:dyDescent="0.2">
      <c r="A149" s="35"/>
      <c r="B149" s="35"/>
      <c r="C149" s="35"/>
      <c r="D149" s="35"/>
      <c r="E149" s="35"/>
      <c r="F149" s="35"/>
      <c r="G149" s="35"/>
      <c r="H149" s="35"/>
    </row>
    <row r="150" spans="1:8" ht="30.75" customHeight="1" x14ac:dyDescent="0.2">
      <c r="A150" s="35"/>
      <c r="B150" s="35"/>
      <c r="C150" s="35"/>
      <c r="D150" s="35"/>
      <c r="E150" s="35"/>
      <c r="F150" s="35"/>
      <c r="G150" s="35"/>
      <c r="H150" s="35"/>
    </row>
    <row r="151" spans="1:8" ht="30.75" customHeight="1" x14ac:dyDescent="0.2">
      <c r="A151" s="35"/>
      <c r="B151" s="35"/>
      <c r="C151" s="35"/>
      <c r="D151" s="35"/>
      <c r="E151" s="35"/>
      <c r="F151" s="35"/>
      <c r="G151" s="35"/>
      <c r="H151" s="35"/>
    </row>
    <row r="152" spans="1:8" ht="30.75" customHeight="1" x14ac:dyDescent="0.2">
      <c r="A152" s="35"/>
      <c r="B152" s="35"/>
      <c r="C152" s="35"/>
      <c r="D152" s="35"/>
      <c r="E152" s="35"/>
      <c r="F152" s="35"/>
      <c r="G152" s="35"/>
      <c r="H152" s="35"/>
    </row>
    <row r="153" spans="1:8" ht="30.75" customHeight="1" x14ac:dyDescent="0.2">
      <c r="A153" s="35"/>
      <c r="B153" s="35"/>
      <c r="C153" s="35"/>
      <c r="D153" s="35"/>
      <c r="E153" s="35"/>
      <c r="F153" s="35"/>
      <c r="G153" s="35"/>
      <c r="H153" s="35"/>
    </row>
    <row r="154" spans="1:8" ht="30.75" customHeight="1" x14ac:dyDescent="0.2">
      <c r="A154" s="35"/>
      <c r="B154" s="35"/>
      <c r="C154" s="35"/>
      <c r="D154" s="35"/>
      <c r="E154" s="35"/>
      <c r="F154" s="35"/>
      <c r="G154" s="35"/>
      <c r="H154" s="35"/>
    </row>
    <row r="155" spans="1:8" ht="30.75" customHeight="1" x14ac:dyDescent="0.2">
      <c r="A155" s="35"/>
      <c r="B155" s="35"/>
      <c r="C155" s="35"/>
      <c r="D155" s="35"/>
      <c r="E155" s="35"/>
      <c r="F155" s="35"/>
      <c r="G155" s="35"/>
      <c r="H155" s="35"/>
    </row>
    <row r="156" spans="1:8" ht="30.75" customHeight="1" x14ac:dyDescent="0.2">
      <c r="A156" s="35"/>
      <c r="B156" s="35"/>
      <c r="C156" s="35"/>
      <c r="D156" s="35"/>
      <c r="E156" s="35"/>
      <c r="F156" s="35"/>
      <c r="G156" s="35"/>
      <c r="H156" s="35"/>
    </row>
    <row r="157" spans="1:8" ht="30.75" customHeight="1" x14ac:dyDescent="0.2">
      <c r="A157" s="35"/>
      <c r="B157" s="35"/>
      <c r="C157" s="35"/>
      <c r="D157" s="35"/>
      <c r="E157" s="35"/>
      <c r="F157" s="35"/>
      <c r="G157" s="35"/>
      <c r="H157" s="35"/>
    </row>
    <row r="158" spans="1:8" ht="30.75" customHeight="1" x14ac:dyDescent="0.2">
      <c r="A158" s="35"/>
      <c r="B158" s="35"/>
      <c r="C158" s="35"/>
      <c r="D158" s="35"/>
      <c r="E158" s="35"/>
      <c r="F158" s="35"/>
      <c r="G158" s="35"/>
      <c r="H158" s="35"/>
    </row>
    <row r="159" spans="1:8" ht="30.75" customHeight="1" x14ac:dyDescent="0.2">
      <c r="A159" s="35"/>
      <c r="B159" s="35"/>
      <c r="C159" s="35"/>
      <c r="D159" s="35"/>
      <c r="E159" s="35"/>
      <c r="F159" s="35"/>
      <c r="G159" s="35"/>
      <c r="H159" s="35"/>
    </row>
    <row r="160" spans="1:8" ht="30.75" customHeight="1" x14ac:dyDescent="0.2">
      <c r="A160" s="35"/>
      <c r="B160" s="35"/>
      <c r="C160" s="35"/>
      <c r="D160" s="35"/>
      <c r="E160" s="35"/>
      <c r="F160" s="35"/>
      <c r="G160" s="35"/>
      <c r="H160" s="35"/>
    </row>
    <row r="161" spans="1:8" ht="30.75" customHeight="1" x14ac:dyDescent="0.2">
      <c r="A161" s="35"/>
      <c r="B161" s="35"/>
      <c r="C161" s="35"/>
      <c r="D161" s="35"/>
      <c r="E161" s="35"/>
      <c r="F161" s="35"/>
      <c r="G161" s="35"/>
      <c r="H161" s="35"/>
    </row>
    <row r="162" spans="1:8" ht="30.75" customHeight="1" x14ac:dyDescent="0.2">
      <c r="A162" s="35"/>
      <c r="B162" s="35"/>
      <c r="C162" s="35"/>
      <c r="D162" s="35"/>
      <c r="E162" s="35"/>
      <c r="F162" s="35"/>
      <c r="G162" s="35"/>
      <c r="H162" s="35"/>
    </row>
    <row r="163" spans="1:8" ht="30.75" customHeight="1" x14ac:dyDescent="0.2">
      <c r="A163" s="35"/>
      <c r="B163" s="35"/>
      <c r="C163" s="35"/>
      <c r="D163" s="35"/>
      <c r="E163" s="35"/>
      <c r="F163" s="35"/>
      <c r="G163" s="35"/>
      <c r="H163" s="35"/>
    </row>
  </sheetData>
  <autoFilter ref="A7:P88">
    <filterColumn colId="5" showButton="0"/>
    <filterColumn colId="6" showButton="0"/>
    <filterColumn colId="7" showButton="0"/>
    <filterColumn colId="9" showButton="0"/>
    <filterColumn colId="10" showButton="0"/>
    <filterColumn colId="12" showButton="0"/>
    <filterColumn colId="13" showButton="0"/>
    <filterColumn colId="14" showButton="0"/>
  </autoFilter>
  <mergeCells count="22">
    <mergeCell ref="N2:P2"/>
    <mergeCell ref="A88:I88"/>
    <mergeCell ref="A89:P89"/>
    <mergeCell ref="A90:P90"/>
    <mergeCell ref="A91:B91"/>
    <mergeCell ref="C6:P6"/>
    <mergeCell ref="J7:L7"/>
    <mergeCell ref="M7:P7"/>
    <mergeCell ref="A3:P3"/>
    <mergeCell ref="A7:A8"/>
    <mergeCell ref="B7:B8"/>
    <mergeCell ref="C7:C8"/>
    <mergeCell ref="E7:E8"/>
    <mergeCell ref="F7:I7"/>
    <mergeCell ref="A5:B5"/>
    <mergeCell ref="A94:H94"/>
    <mergeCell ref="C91:J91"/>
    <mergeCell ref="A92:O92"/>
    <mergeCell ref="A6:B6"/>
    <mergeCell ref="C5:P5"/>
    <mergeCell ref="A93:B93"/>
    <mergeCell ref="K93:L93"/>
  </mergeCells>
  <pageMargins left="0.25" right="0.25" top="0.75" bottom="0.75" header="0.3" footer="0.3"/>
  <pageSetup paperSize="9" scale="2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opLeftCell="A2" workbookViewId="0">
      <selection activeCell="A14" sqref="A14:O14"/>
    </sheetView>
  </sheetViews>
  <sheetFormatPr defaultRowHeight="12.75" x14ac:dyDescent="0.2"/>
  <cols>
    <col min="1" max="1" width="4.7109375" style="1" customWidth="1"/>
    <col min="2" max="2" width="41" style="1" customWidth="1"/>
    <col min="3" max="3" width="5" style="1" hidden="1" customWidth="1"/>
    <col min="4" max="4" width="5.85546875" style="1" customWidth="1"/>
    <col min="5" max="5" width="9.7109375" style="1" customWidth="1"/>
    <col min="6" max="6" width="9.5703125" style="1" customWidth="1"/>
    <col min="7" max="7" width="9.7109375" style="1" customWidth="1"/>
    <col min="8" max="8" width="7.28515625" style="1" customWidth="1"/>
    <col min="9" max="9" width="14.85546875" style="1" customWidth="1"/>
    <col min="10" max="10" width="14.140625" style="1" customWidth="1"/>
    <col min="11" max="11" width="10.28515625" style="1" customWidth="1"/>
    <col min="12" max="12" width="14.85546875" style="1" customWidth="1"/>
    <col min="13" max="13" width="20.28515625" style="1" customWidth="1"/>
    <col min="14" max="14" width="17.42578125" style="1" customWidth="1"/>
    <col min="15" max="15" width="15.140625" style="1" customWidth="1"/>
    <col min="16" max="256" width="9.140625" style="1"/>
    <col min="257" max="257" width="4.7109375" style="1" customWidth="1"/>
    <col min="258" max="258" width="30.140625" style="1" customWidth="1"/>
    <col min="259" max="259" width="5.85546875" style="1" customWidth="1"/>
    <col min="260" max="260" width="6.85546875" style="1" customWidth="1"/>
    <col min="261" max="261" width="9.7109375" style="1" customWidth="1"/>
    <col min="262" max="263" width="9.85546875" style="1" customWidth="1"/>
    <col min="264" max="264" width="6" style="1" customWidth="1"/>
    <col min="265" max="265" width="13.140625" style="1" customWidth="1"/>
    <col min="266" max="266" width="15.42578125" style="1" customWidth="1"/>
    <col min="267" max="267" width="14.28515625" style="1" customWidth="1"/>
    <col min="268" max="268" width="22.7109375" style="1" customWidth="1"/>
    <col min="269" max="269" width="13.85546875" style="1" customWidth="1"/>
    <col min="270" max="270" width="11" style="1" customWidth="1"/>
    <col min="271" max="271" width="11.28515625" style="1" customWidth="1"/>
    <col min="272" max="512" width="9.140625" style="1"/>
    <col min="513" max="513" width="4.7109375" style="1" customWidth="1"/>
    <col min="514" max="514" width="30.140625" style="1" customWidth="1"/>
    <col min="515" max="515" width="5.85546875" style="1" customWidth="1"/>
    <col min="516" max="516" width="6.85546875" style="1" customWidth="1"/>
    <col min="517" max="517" width="9.7109375" style="1" customWidth="1"/>
    <col min="518" max="519" width="9.85546875" style="1" customWidth="1"/>
    <col min="520" max="520" width="6" style="1" customWidth="1"/>
    <col min="521" max="521" width="13.140625" style="1" customWidth="1"/>
    <col min="522" max="522" width="15.42578125" style="1" customWidth="1"/>
    <col min="523" max="523" width="14.28515625" style="1" customWidth="1"/>
    <col min="524" max="524" width="22.7109375" style="1" customWidth="1"/>
    <col min="525" max="525" width="13.85546875" style="1" customWidth="1"/>
    <col min="526" max="526" width="11" style="1" customWidth="1"/>
    <col min="527" max="527" width="11.28515625" style="1" customWidth="1"/>
    <col min="528" max="768" width="9.140625" style="1"/>
    <col min="769" max="769" width="4.7109375" style="1" customWidth="1"/>
    <col min="770" max="770" width="30.140625" style="1" customWidth="1"/>
    <col min="771" max="771" width="5.85546875" style="1" customWidth="1"/>
    <col min="772" max="772" width="6.85546875" style="1" customWidth="1"/>
    <col min="773" max="773" width="9.7109375" style="1" customWidth="1"/>
    <col min="774" max="775" width="9.85546875" style="1" customWidth="1"/>
    <col min="776" max="776" width="6" style="1" customWidth="1"/>
    <col min="777" max="777" width="13.140625" style="1" customWidth="1"/>
    <col min="778" max="778" width="15.42578125" style="1" customWidth="1"/>
    <col min="779" max="779" width="14.28515625" style="1" customWidth="1"/>
    <col min="780" max="780" width="22.7109375" style="1" customWidth="1"/>
    <col min="781" max="781" width="13.85546875" style="1" customWidth="1"/>
    <col min="782" max="782" width="11" style="1" customWidth="1"/>
    <col min="783" max="783" width="11.28515625" style="1" customWidth="1"/>
    <col min="784" max="1024" width="9.140625" style="1"/>
    <col min="1025" max="1025" width="4.7109375" style="1" customWidth="1"/>
    <col min="1026" max="1026" width="30.140625" style="1" customWidth="1"/>
    <col min="1027" max="1027" width="5.85546875" style="1" customWidth="1"/>
    <col min="1028" max="1028" width="6.85546875" style="1" customWidth="1"/>
    <col min="1029" max="1029" width="9.7109375" style="1" customWidth="1"/>
    <col min="1030" max="1031" width="9.85546875" style="1" customWidth="1"/>
    <col min="1032" max="1032" width="6" style="1" customWidth="1"/>
    <col min="1033" max="1033" width="13.140625" style="1" customWidth="1"/>
    <col min="1034" max="1034" width="15.42578125" style="1" customWidth="1"/>
    <col min="1035" max="1035" width="14.28515625" style="1" customWidth="1"/>
    <col min="1036" max="1036" width="22.7109375" style="1" customWidth="1"/>
    <col min="1037" max="1037" width="13.85546875" style="1" customWidth="1"/>
    <col min="1038" max="1038" width="11" style="1" customWidth="1"/>
    <col min="1039" max="1039" width="11.28515625" style="1" customWidth="1"/>
    <col min="1040" max="1280" width="9.140625" style="1"/>
    <col min="1281" max="1281" width="4.7109375" style="1" customWidth="1"/>
    <col min="1282" max="1282" width="30.140625" style="1" customWidth="1"/>
    <col min="1283" max="1283" width="5.85546875" style="1" customWidth="1"/>
    <col min="1284" max="1284" width="6.85546875" style="1" customWidth="1"/>
    <col min="1285" max="1285" width="9.7109375" style="1" customWidth="1"/>
    <col min="1286" max="1287" width="9.85546875" style="1" customWidth="1"/>
    <col min="1288" max="1288" width="6" style="1" customWidth="1"/>
    <col min="1289" max="1289" width="13.140625" style="1" customWidth="1"/>
    <col min="1290" max="1290" width="15.42578125" style="1" customWidth="1"/>
    <col min="1291" max="1291" width="14.28515625" style="1" customWidth="1"/>
    <col min="1292" max="1292" width="22.7109375" style="1" customWidth="1"/>
    <col min="1293" max="1293" width="13.85546875" style="1" customWidth="1"/>
    <col min="1294" max="1294" width="11" style="1" customWidth="1"/>
    <col min="1295" max="1295" width="11.28515625" style="1" customWidth="1"/>
    <col min="1296" max="1536" width="9.140625" style="1"/>
    <col min="1537" max="1537" width="4.7109375" style="1" customWidth="1"/>
    <col min="1538" max="1538" width="30.140625" style="1" customWidth="1"/>
    <col min="1539" max="1539" width="5.85546875" style="1" customWidth="1"/>
    <col min="1540" max="1540" width="6.85546875" style="1" customWidth="1"/>
    <col min="1541" max="1541" width="9.7109375" style="1" customWidth="1"/>
    <col min="1542" max="1543" width="9.85546875" style="1" customWidth="1"/>
    <col min="1544" max="1544" width="6" style="1" customWidth="1"/>
    <col min="1545" max="1545" width="13.140625" style="1" customWidth="1"/>
    <col min="1546" max="1546" width="15.42578125" style="1" customWidth="1"/>
    <col min="1547" max="1547" width="14.28515625" style="1" customWidth="1"/>
    <col min="1548" max="1548" width="22.7109375" style="1" customWidth="1"/>
    <col min="1549" max="1549" width="13.85546875" style="1" customWidth="1"/>
    <col min="1550" max="1550" width="11" style="1" customWidth="1"/>
    <col min="1551" max="1551" width="11.28515625" style="1" customWidth="1"/>
    <col min="1552" max="1792" width="9.140625" style="1"/>
    <col min="1793" max="1793" width="4.7109375" style="1" customWidth="1"/>
    <col min="1794" max="1794" width="30.140625" style="1" customWidth="1"/>
    <col min="1795" max="1795" width="5.85546875" style="1" customWidth="1"/>
    <col min="1796" max="1796" width="6.85546875" style="1" customWidth="1"/>
    <col min="1797" max="1797" width="9.7109375" style="1" customWidth="1"/>
    <col min="1798" max="1799" width="9.85546875" style="1" customWidth="1"/>
    <col min="1800" max="1800" width="6" style="1" customWidth="1"/>
    <col min="1801" max="1801" width="13.140625" style="1" customWidth="1"/>
    <col min="1802" max="1802" width="15.42578125" style="1" customWidth="1"/>
    <col min="1803" max="1803" width="14.28515625" style="1" customWidth="1"/>
    <col min="1804" max="1804" width="22.7109375" style="1" customWidth="1"/>
    <col min="1805" max="1805" width="13.85546875" style="1" customWidth="1"/>
    <col min="1806" max="1806" width="11" style="1" customWidth="1"/>
    <col min="1807" max="1807" width="11.28515625" style="1" customWidth="1"/>
    <col min="1808" max="2048" width="9.140625" style="1"/>
    <col min="2049" max="2049" width="4.7109375" style="1" customWidth="1"/>
    <col min="2050" max="2050" width="30.140625" style="1" customWidth="1"/>
    <col min="2051" max="2051" width="5.85546875" style="1" customWidth="1"/>
    <col min="2052" max="2052" width="6.85546875" style="1" customWidth="1"/>
    <col min="2053" max="2053" width="9.7109375" style="1" customWidth="1"/>
    <col min="2054" max="2055" width="9.85546875" style="1" customWidth="1"/>
    <col min="2056" max="2056" width="6" style="1" customWidth="1"/>
    <col min="2057" max="2057" width="13.140625" style="1" customWidth="1"/>
    <col min="2058" max="2058" width="15.42578125" style="1" customWidth="1"/>
    <col min="2059" max="2059" width="14.28515625" style="1" customWidth="1"/>
    <col min="2060" max="2060" width="22.7109375" style="1" customWidth="1"/>
    <col min="2061" max="2061" width="13.85546875" style="1" customWidth="1"/>
    <col min="2062" max="2062" width="11" style="1" customWidth="1"/>
    <col min="2063" max="2063" width="11.28515625" style="1" customWidth="1"/>
    <col min="2064" max="2304" width="9.140625" style="1"/>
    <col min="2305" max="2305" width="4.7109375" style="1" customWidth="1"/>
    <col min="2306" max="2306" width="30.140625" style="1" customWidth="1"/>
    <col min="2307" max="2307" width="5.85546875" style="1" customWidth="1"/>
    <col min="2308" max="2308" width="6.85546875" style="1" customWidth="1"/>
    <col min="2309" max="2309" width="9.7109375" style="1" customWidth="1"/>
    <col min="2310" max="2311" width="9.85546875" style="1" customWidth="1"/>
    <col min="2312" max="2312" width="6" style="1" customWidth="1"/>
    <col min="2313" max="2313" width="13.140625" style="1" customWidth="1"/>
    <col min="2314" max="2314" width="15.42578125" style="1" customWidth="1"/>
    <col min="2315" max="2315" width="14.28515625" style="1" customWidth="1"/>
    <col min="2316" max="2316" width="22.7109375" style="1" customWidth="1"/>
    <col min="2317" max="2317" width="13.85546875" style="1" customWidth="1"/>
    <col min="2318" max="2318" width="11" style="1" customWidth="1"/>
    <col min="2319" max="2319" width="11.28515625" style="1" customWidth="1"/>
    <col min="2320" max="2560" width="9.140625" style="1"/>
    <col min="2561" max="2561" width="4.7109375" style="1" customWidth="1"/>
    <col min="2562" max="2562" width="30.140625" style="1" customWidth="1"/>
    <col min="2563" max="2563" width="5.85546875" style="1" customWidth="1"/>
    <col min="2564" max="2564" width="6.85546875" style="1" customWidth="1"/>
    <col min="2565" max="2565" width="9.7109375" style="1" customWidth="1"/>
    <col min="2566" max="2567" width="9.85546875" style="1" customWidth="1"/>
    <col min="2568" max="2568" width="6" style="1" customWidth="1"/>
    <col min="2569" max="2569" width="13.140625" style="1" customWidth="1"/>
    <col min="2570" max="2570" width="15.42578125" style="1" customWidth="1"/>
    <col min="2571" max="2571" width="14.28515625" style="1" customWidth="1"/>
    <col min="2572" max="2572" width="22.7109375" style="1" customWidth="1"/>
    <col min="2573" max="2573" width="13.85546875" style="1" customWidth="1"/>
    <col min="2574" max="2574" width="11" style="1" customWidth="1"/>
    <col min="2575" max="2575" width="11.28515625" style="1" customWidth="1"/>
    <col min="2576" max="2816" width="9.140625" style="1"/>
    <col min="2817" max="2817" width="4.7109375" style="1" customWidth="1"/>
    <col min="2818" max="2818" width="30.140625" style="1" customWidth="1"/>
    <col min="2819" max="2819" width="5.85546875" style="1" customWidth="1"/>
    <col min="2820" max="2820" width="6.85546875" style="1" customWidth="1"/>
    <col min="2821" max="2821" width="9.7109375" style="1" customWidth="1"/>
    <col min="2822" max="2823" width="9.85546875" style="1" customWidth="1"/>
    <col min="2824" max="2824" width="6" style="1" customWidth="1"/>
    <col min="2825" max="2825" width="13.140625" style="1" customWidth="1"/>
    <col min="2826" max="2826" width="15.42578125" style="1" customWidth="1"/>
    <col min="2827" max="2827" width="14.28515625" style="1" customWidth="1"/>
    <col min="2828" max="2828" width="22.7109375" style="1" customWidth="1"/>
    <col min="2829" max="2829" width="13.85546875" style="1" customWidth="1"/>
    <col min="2830" max="2830" width="11" style="1" customWidth="1"/>
    <col min="2831" max="2831" width="11.28515625" style="1" customWidth="1"/>
    <col min="2832" max="3072" width="9.140625" style="1"/>
    <col min="3073" max="3073" width="4.7109375" style="1" customWidth="1"/>
    <col min="3074" max="3074" width="30.140625" style="1" customWidth="1"/>
    <col min="3075" max="3075" width="5.85546875" style="1" customWidth="1"/>
    <col min="3076" max="3076" width="6.85546875" style="1" customWidth="1"/>
    <col min="3077" max="3077" width="9.7109375" style="1" customWidth="1"/>
    <col min="3078" max="3079" width="9.85546875" style="1" customWidth="1"/>
    <col min="3080" max="3080" width="6" style="1" customWidth="1"/>
    <col min="3081" max="3081" width="13.140625" style="1" customWidth="1"/>
    <col min="3082" max="3082" width="15.42578125" style="1" customWidth="1"/>
    <col min="3083" max="3083" width="14.28515625" style="1" customWidth="1"/>
    <col min="3084" max="3084" width="22.7109375" style="1" customWidth="1"/>
    <col min="3085" max="3085" width="13.85546875" style="1" customWidth="1"/>
    <col min="3086" max="3086" width="11" style="1" customWidth="1"/>
    <col min="3087" max="3087" width="11.28515625" style="1" customWidth="1"/>
    <col min="3088" max="3328" width="9.140625" style="1"/>
    <col min="3329" max="3329" width="4.7109375" style="1" customWidth="1"/>
    <col min="3330" max="3330" width="30.140625" style="1" customWidth="1"/>
    <col min="3331" max="3331" width="5.85546875" style="1" customWidth="1"/>
    <col min="3332" max="3332" width="6.85546875" style="1" customWidth="1"/>
    <col min="3333" max="3333" width="9.7109375" style="1" customWidth="1"/>
    <col min="3334" max="3335" width="9.85546875" style="1" customWidth="1"/>
    <col min="3336" max="3336" width="6" style="1" customWidth="1"/>
    <col min="3337" max="3337" width="13.140625" style="1" customWidth="1"/>
    <col min="3338" max="3338" width="15.42578125" style="1" customWidth="1"/>
    <col min="3339" max="3339" width="14.28515625" style="1" customWidth="1"/>
    <col min="3340" max="3340" width="22.7109375" style="1" customWidth="1"/>
    <col min="3341" max="3341" width="13.85546875" style="1" customWidth="1"/>
    <col min="3342" max="3342" width="11" style="1" customWidth="1"/>
    <col min="3343" max="3343" width="11.28515625" style="1" customWidth="1"/>
    <col min="3344" max="3584" width="9.140625" style="1"/>
    <col min="3585" max="3585" width="4.7109375" style="1" customWidth="1"/>
    <col min="3586" max="3586" width="30.140625" style="1" customWidth="1"/>
    <col min="3587" max="3587" width="5.85546875" style="1" customWidth="1"/>
    <col min="3588" max="3588" width="6.85546875" style="1" customWidth="1"/>
    <col min="3589" max="3589" width="9.7109375" style="1" customWidth="1"/>
    <col min="3590" max="3591" width="9.85546875" style="1" customWidth="1"/>
    <col min="3592" max="3592" width="6" style="1" customWidth="1"/>
    <col min="3593" max="3593" width="13.140625" style="1" customWidth="1"/>
    <col min="3594" max="3594" width="15.42578125" style="1" customWidth="1"/>
    <col min="3595" max="3595" width="14.28515625" style="1" customWidth="1"/>
    <col min="3596" max="3596" width="22.7109375" style="1" customWidth="1"/>
    <col min="3597" max="3597" width="13.85546875" style="1" customWidth="1"/>
    <col min="3598" max="3598" width="11" style="1" customWidth="1"/>
    <col min="3599" max="3599" width="11.28515625" style="1" customWidth="1"/>
    <col min="3600" max="3840" width="9.140625" style="1"/>
    <col min="3841" max="3841" width="4.7109375" style="1" customWidth="1"/>
    <col min="3842" max="3842" width="30.140625" style="1" customWidth="1"/>
    <col min="3843" max="3843" width="5.85546875" style="1" customWidth="1"/>
    <col min="3844" max="3844" width="6.85546875" style="1" customWidth="1"/>
    <col min="3845" max="3845" width="9.7109375" style="1" customWidth="1"/>
    <col min="3846" max="3847" width="9.85546875" style="1" customWidth="1"/>
    <col min="3848" max="3848" width="6" style="1" customWidth="1"/>
    <col min="3849" max="3849" width="13.140625" style="1" customWidth="1"/>
    <col min="3850" max="3850" width="15.42578125" style="1" customWidth="1"/>
    <col min="3851" max="3851" width="14.28515625" style="1" customWidth="1"/>
    <col min="3852" max="3852" width="22.7109375" style="1" customWidth="1"/>
    <col min="3853" max="3853" width="13.85546875" style="1" customWidth="1"/>
    <col min="3854" max="3854" width="11" style="1" customWidth="1"/>
    <col min="3855" max="3855" width="11.28515625" style="1" customWidth="1"/>
    <col min="3856" max="4096" width="9.140625" style="1"/>
    <col min="4097" max="4097" width="4.7109375" style="1" customWidth="1"/>
    <col min="4098" max="4098" width="30.140625" style="1" customWidth="1"/>
    <col min="4099" max="4099" width="5.85546875" style="1" customWidth="1"/>
    <col min="4100" max="4100" width="6.85546875" style="1" customWidth="1"/>
    <col min="4101" max="4101" width="9.7109375" style="1" customWidth="1"/>
    <col min="4102" max="4103" width="9.85546875" style="1" customWidth="1"/>
    <col min="4104" max="4104" width="6" style="1" customWidth="1"/>
    <col min="4105" max="4105" width="13.140625" style="1" customWidth="1"/>
    <col min="4106" max="4106" width="15.42578125" style="1" customWidth="1"/>
    <col min="4107" max="4107" width="14.28515625" style="1" customWidth="1"/>
    <col min="4108" max="4108" width="22.7109375" style="1" customWidth="1"/>
    <col min="4109" max="4109" width="13.85546875" style="1" customWidth="1"/>
    <col min="4110" max="4110" width="11" style="1" customWidth="1"/>
    <col min="4111" max="4111" width="11.28515625" style="1" customWidth="1"/>
    <col min="4112" max="4352" width="9.140625" style="1"/>
    <col min="4353" max="4353" width="4.7109375" style="1" customWidth="1"/>
    <col min="4354" max="4354" width="30.140625" style="1" customWidth="1"/>
    <col min="4355" max="4355" width="5.85546875" style="1" customWidth="1"/>
    <col min="4356" max="4356" width="6.85546875" style="1" customWidth="1"/>
    <col min="4357" max="4357" width="9.7109375" style="1" customWidth="1"/>
    <col min="4358" max="4359" width="9.85546875" style="1" customWidth="1"/>
    <col min="4360" max="4360" width="6" style="1" customWidth="1"/>
    <col min="4361" max="4361" width="13.140625" style="1" customWidth="1"/>
    <col min="4362" max="4362" width="15.42578125" style="1" customWidth="1"/>
    <col min="4363" max="4363" width="14.28515625" style="1" customWidth="1"/>
    <col min="4364" max="4364" width="22.7109375" style="1" customWidth="1"/>
    <col min="4365" max="4365" width="13.85546875" style="1" customWidth="1"/>
    <col min="4366" max="4366" width="11" style="1" customWidth="1"/>
    <col min="4367" max="4367" width="11.28515625" style="1" customWidth="1"/>
    <col min="4368" max="4608" width="9.140625" style="1"/>
    <col min="4609" max="4609" width="4.7109375" style="1" customWidth="1"/>
    <col min="4610" max="4610" width="30.140625" style="1" customWidth="1"/>
    <col min="4611" max="4611" width="5.85546875" style="1" customWidth="1"/>
    <col min="4612" max="4612" width="6.85546875" style="1" customWidth="1"/>
    <col min="4613" max="4613" width="9.7109375" style="1" customWidth="1"/>
    <col min="4614" max="4615" width="9.85546875" style="1" customWidth="1"/>
    <col min="4616" max="4616" width="6" style="1" customWidth="1"/>
    <col min="4617" max="4617" width="13.140625" style="1" customWidth="1"/>
    <col min="4618" max="4618" width="15.42578125" style="1" customWidth="1"/>
    <col min="4619" max="4619" width="14.28515625" style="1" customWidth="1"/>
    <col min="4620" max="4620" width="22.7109375" style="1" customWidth="1"/>
    <col min="4621" max="4621" width="13.85546875" style="1" customWidth="1"/>
    <col min="4622" max="4622" width="11" style="1" customWidth="1"/>
    <col min="4623" max="4623" width="11.28515625" style="1" customWidth="1"/>
    <col min="4624" max="4864" width="9.140625" style="1"/>
    <col min="4865" max="4865" width="4.7109375" style="1" customWidth="1"/>
    <col min="4866" max="4866" width="30.140625" style="1" customWidth="1"/>
    <col min="4867" max="4867" width="5.85546875" style="1" customWidth="1"/>
    <col min="4868" max="4868" width="6.85546875" style="1" customWidth="1"/>
    <col min="4869" max="4869" width="9.7109375" style="1" customWidth="1"/>
    <col min="4870" max="4871" width="9.85546875" style="1" customWidth="1"/>
    <col min="4872" max="4872" width="6" style="1" customWidth="1"/>
    <col min="4873" max="4873" width="13.140625" style="1" customWidth="1"/>
    <col min="4874" max="4874" width="15.42578125" style="1" customWidth="1"/>
    <col min="4875" max="4875" width="14.28515625" style="1" customWidth="1"/>
    <col min="4876" max="4876" width="22.7109375" style="1" customWidth="1"/>
    <col min="4877" max="4877" width="13.85546875" style="1" customWidth="1"/>
    <col min="4878" max="4878" width="11" style="1" customWidth="1"/>
    <col min="4879" max="4879" width="11.28515625" style="1" customWidth="1"/>
    <col min="4880" max="5120" width="9.140625" style="1"/>
    <col min="5121" max="5121" width="4.7109375" style="1" customWidth="1"/>
    <col min="5122" max="5122" width="30.140625" style="1" customWidth="1"/>
    <col min="5123" max="5123" width="5.85546875" style="1" customWidth="1"/>
    <col min="5124" max="5124" width="6.85546875" style="1" customWidth="1"/>
    <col min="5125" max="5125" width="9.7109375" style="1" customWidth="1"/>
    <col min="5126" max="5127" width="9.85546875" style="1" customWidth="1"/>
    <col min="5128" max="5128" width="6" style="1" customWidth="1"/>
    <col min="5129" max="5129" width="13.140625" style="1" customWidth="1"/>
    <col min="5130" max="5130" width="15.42578125" style="1" customWidth="1"/>
    <col min="5131" max="5131" width="14.28515625" style="1" customWidth="1"/>
    <col min="5132" max="5132" width="22.7109375" style="1" customWidth="1"/>
    <col min="5133" max="5133" width="13.85546875" style="1" customWidth="1"/>
    <col min="5134" max="5134" width="11" style="1" customWidth="1"/>
    <col min="5135" max="5135" width="11.28515625" style="1" customWidth="1"/>
    <col min="5136" max="5376" width="9.140625" style="1"/>
    <col min="5377" max="5377" width="4.7109375" style="1" customWidth="1"/>
    <col min="5378" max="5378" width="30.140625" style="1" customWidth="1"/>
    <col min="5379" max="5379" width="5.85546875" style="1" customWidth="1"/>
    <col min="5380" max="5380" width="6.85546875" style="1" customWidth="1"/>
    <col min="5381" max="5381" width="9.7109375" style="1" customWidth="1"/>
    <col min="5382" max="5383" width="9.85546875" style="1" customWidth="1"/>
    <col min="5384" max="5384" width="6" style="1" customWidth="1"/>
    <col min="5385" max="5385" width="13.140625" style="1" customWidth="1"/>
    <col min="5386" max="5386" width="15.42578125" style="1" customWidth="1"/>
    <col min="5387" max="5387" width="14.28515625" style="1" customWidth="1"/>
    <col min="5388" max="5388" width="22.7109375" style="1" customWidth="1"/>
    <col min="5389" max="5389" width="13.85546875" style="1" customWidth="1"/>
    <col min="5390" max="5390" width="11" style="1" customWidth="1"/>
    <col min="5391" max="5391" width="11.28515625" style="1" customWidth="1"/>
    <col min="5392" max="5632" width="9.140625" style="1"/>
    <col min="5633" max="5633" width="4.7109375" style="1" customWidth="1"/>
    <col min="5634" max="5634" width="30.140625" style="1" customWidth="1"/>
    <col min="5635" max="5635" width="5.85546875" style="1" customWidth="1"/>
    <col min="5636" max="5636" width="6.85546875" style="1" customWidth="1"/>
    <col min="5637" max="5637" width="9.7109375" style="1" customWidth="1"/>
    <col min="5638" max="5639" width="9.85546875" style="1" customWidth="1"/>
    <col min="5640" max="5640" width="6" style="1" customWidth="1"/>
    <col min="5641" max="5641" width="13.140625" style="1" customWidth="1"/>
    <col min="5642" max="5642" width="15.42578125" style="1" customWidth="1"/>
    <col min="5643" max="5643" width="14.28515625" style="1" customWidth="1"/>
    <col min="5644" max="5644" width="22.7109375" style="1" customWidth="1"/>
    <col min="5645" max="5645" width="13.85546875" style="1" customWidth="1"/>
    <col min="5646" max="5646" width="11" style="1" customWidth="1"/>
    <col min="5647" max="5647" width="11.28515625" style="1" customWidth="1"/>
    <col min="5648" max="5888" width="9.140625" style="1"/>
    <col min="5889" max="5889" width="4.7109375" style="1" customWidth="1"/>
    <col min="5890" max="5890" width="30.140625" style="1" customWidth="1"/>
    <col min="5891" max="5891" width="5.85546875" style="1" customWidth="1"/>
    <col min="5892" max="5892" width="6.85546875" style="1" customWidth="1"/>
    <col min="5893" max="5893" width="9.7109375" style="1" customWidth="1"/>
    <col min="5894" max="5895" width="9.85546875" style="1" customWidth="1"/>
    <col min="5896" max="5896" width="6" style="1" customWidth="1"/>
    <col min="5897" max="5897" width="13.140625" style="1" customWidth="1"/>
    <col min="5898" max="5898" width="15.42578125" style="1" customWidth="1"/>
    <col min="5899" max="5899" width="14.28515625" style="1" customWidth="1"/>
    <col min="5900" max="5900" width="22.7109375" style="1" customWidth="1"/>
    <col min="5901" max="5901" width="13.85546875" style="1" customWidth="1"/>
    <col min="5902" max="5902" width="11" style="1" customWidth="1"/>
    <col min="5903" max="5903" width="11.28515625" style="1" customWidth="1"/>
    <col min="5904" max="6144" width="9.140625" style="1"/>
    <col min="6145" max="6145" width="4.7109375" style="1" customWidth="1"/>
    <col min="6146" max="6146" width="30.140625" style="1" customWidth="1"/>
    <col min="6147" max="6147" width="5.85546875" style="1" customWidth="1"/>
    <col min="6148" max="6148" width="6.85546875" style="1" customWidth="1"/>
    <col min="6149" max="6149" width="9.7109375" style="1" customWidth="1"/>
    <col min="6150" max="6151" width="9.85546875" style="1" customWidth="1"/>
    <col min="6152" max="6152" width="6" style="1" customWidth="1"/>
    <col min="6153" max="6153" width="13.140625" style="1" customWidth="1"/>
    <col min="6154" max="6154" width="15.42578125" style="1" customWidth="1"/>
    <col min="6155" max="6155" width="14.28515625" style="1" customWidth="1"/>
    <col min="6156" max="6156" width="22.7109375" style="1" customWidth="1"/>
    <col min="6157" max="6157" width="13.85546875" style="1" customWidth="1"/>
    <col min="6158" max="6158" width="11" style="1" customWidth="1"/>
    <col min="6159" max="6159" width="11.28515625" style="1" customWidth="1"/>
    <col min="6160" max="6400" width="9.140625" style="1"/>
    <col min="6401" max="6401" width="4.7109375" style="1" customWidth="1"/>
    <col min="6402" max="6402" width="30.140625" style="1" customWidth="1"/>
    <col min="6403" max="6403" width="5.85546875" style="1" customWidth="1"/>
    <col min="6404" max="6404" width="6.85546875" style="1" customWidth="1"/>
    <col min="6405" max="6405" width="9.7109375" style="1" customWidth="1"/>
    <col min="6406" max="6407" width="9.85546875" style="1" customWidth="1"/>
    <col min="6408" max="6408" width="6" style="1" customWidth="1"/>
    <col min="6409" max="6409" width="13.140625" style="1" customWidth="1"/>
    <col min="6410" max="6410" width="15.42578125" style="1" customWidth="1"/>
    <col min="6411" max="6411" width="14.28515625" style="1" customWidth="1"/>
    <col min="6412" max="6412" width="22.7109375" style="1" customWidth="1"/>
    <col min="6413" max="6413" width="13.85546875" style="1" customWidth="1"/>
    <col min="6414" max="6414" width="11" style="1" customWidth="1"/>
    <col min="6415" max="6415" width="11.28515625" style="1" customWidth="1"/>
    <col min="6416" max="6656" width="9.140625" style="1"/>
    <col min="6657" max="6657" width="4.7109375" style="1" customWidth="1"/>
    <col min="6658" max="6658" width="30.140625" style="1" customWidth="1"/>
    <col min="6659" max="6659" width="5.85546875" style="1" customWidth="1"/>
    <col min="6660" max="6660" width="6.85546875" style="1" customWidth="1"/>
    <col min="6661" max="6661" width="9.7109375" style="1" customWidth="1"/>
    <col min="6662" max="6663" width="9.85546875" style="1" customWidth="1"/>
    <col min="6664" max="6664" width="6" style="1" customWidth="1"/>
    <col min="6665" max="6665" width="13.140625" style="1" customWidth="1"/>
    <col min="6666" max="6666" width="15.42578125" style="1" customWidth="1"/>
    <col min="6667" max="6667" width="14.28515625" style="1" customWidth="1"/>
    <col min="6668" max="6668" width="22.7109375" style="1" customWidth="1"/>
    <col min="6669" max="6669" width="13.85546875" style="1" customWidth="1"/>
    <col min="6670" max="6670" width="11" style="1" customWidth="1"/>
    <col min="6671" max="6671" width="11.28515625" style="1" customWidth="1"/>
    <col min="6672" max="6912" width="9.140625" style="1"/>
    <col min="6913" max="6913" width="4.7109375" style="1" customWidth="1"/>
    <col min="6914" max="6914" width="30.140625" style="1" customWidth="1"/>
    <col min="6915" max="6915" width="5.85546875" style="1" customWidth="1"/>
    <col min="6916" max="6916" width="6.85546875" style="1" customWidth="1"/>
    <col min="6917" max="6917" width="9.7109375" style="1" customWidth="1"/>
    <col min="6918" max="6919" width="9.85546875" style="1" customWidth="1"/>
    <col min="6920" max="6920" width="6" style="1" customWidth="1"/>
    <col min="6921" max="6921" width="13.140625" style="1" customWidth="1"/>
    <col min="6922" max="6922" width="15.42578125" style="1" customWidth="1"/>
    <col min="6923" max="6923" width="14.28515625" style="1" customWidth="1"/>
    <col min="6924" max="6924" width="22.7109375" style="1" customWidth="1"/>
    <col min="6925" max="6925" width="13.85546875" style="1" customWidth="1"/>
    <col min="6926" max="6926" width="11" style="1" customWidth="1"/>
    <col min="6927" max="6927" width="11.28515625" style="1" customWidth="1"/>
    <col min="6928" max="7168" width="9.140625" style="1"/>
    <col min="7169" max="7169" width="4.7109375" style="1" customWidth="1"/>
    <col min="7170" max="7170" width="30.140625" style="1" customWidth="1"/>
    <col min="7171" max="7171" width="5.85546875" style="1" customWidth="1"/>
    <col min="7172" max="7172" width="6.85546875" style="1" customWidth="1"/>
    <col min="7173" max="7173" width="9.7109375" style="1" customWidth="1"/>
    <col min="7174" max="7175" width="9.85546875" style="1" customWidth="1"/>
    <col min="7176" max="7176" width="6" style="1" customWidth="1"/>
    <col min="7177" max="7177" width="13.140625" style="1" customWidth="1"/>
    <col min="7178" max="7178" width="15.42578125" style="1" customWidth="1"/>
    <col min="7179" max="7179" width="14.28515625" style="1" customWidth="1"/>
    <col min="7180" max="7180" width="22.7109375" style="1" customWidth="1"/>
    <col min="7181" max="7181" width="13.85546875" style="1" customWidth="1"/>
    <col min="7182" max="7182" width="11" style="1" customWidth="1"/>
    <col min="7183" max="7183" width="11.28515625" style="1" customWidth="1"/>
    <col min="7184" max="7424" width="9.140625" style="1"/>
    <col min="7425" max="7425" width="4.7109375" style="1" customWidth="1"/>
    <col min="7426" max="7426" width="30.140625" style="1" customWidth="1"/>
    <col min="7427" max="7427" width="5.85546875" style="1" customWidth="1"/>
    <col min="7428" max="7428" width="6.85546875" style="1" customWidth="1"/>
    <col min="7429" max="7429" width="9.7109375" style="1" customWidth="1"/>
    <col min="7430" max="7431" width="9.85546875" style="1" customWidth="1"/>
    <col min="7432" max="7432" width="6" style="1" customWidth="1"/>
    <col min="7433" max="7433" width="13.140625" style="1" customWidth="1"/>
    <col min="7434" max="7434" width="15.42578125" style="1" customWidth="1"/>
    <col min="7435" max="7435" width="14.28515625" style="1" customWidth="1"/>
    <col min="7436" max="7436" width="22.7109375" style="1" customWidth="1"/>
    <col min="7437" max="7437" width="13.85546875" style="1" customWidth="1"/>
    <col min="7438" max="7438" width="11" style="1" customWidth="1"/>
    <col min="7439" max="7439" width="11.28515625" style="1" customWidth="1"/>
    <col min="7440" max="7680" width="9.140625" style="1"/>
    <col min="7681" max="7681" width="4.7109375" style="1" customWidth="1"/>
    <col min="7682" max="7682" width="30.140625" style="1" customWidth="1"/>
    <col min="7683" max="7683" width="5.85546875" style="1" customWidth="1"/>
    <col min="7684" max="7684" width="6.85546875" style="1" customWidth="1"/>
    <col min="7685" max="7685" width="9.7109375" style="1" customWidth="1"/>
    <col min="7686" max="7687" width="9.85546875" style="1" customWidth="1"/>
    <col min="7688" max="7688" width="6" style="1" customWidth="1"/>
    <col min="7689" max="7689" width="13.140625" style="1" customWidth="1"/>
    <col min="7690" max="7690" width="15.42578125" style="1" customWidth="1"/>
    <col min="7691" max="7691" width="14.28515625" style="1" customWidth="1"/>
    <col min="7692" max="7692" width="22.7109375" style="1" customWidth="1"/>
    <col min="7693" max="7693" width="13.85546875" style="1" customWidth="1"/>
    <col min="7694" max="7694" width="11" style="1" customWidth="1"/>
    <col min="7695" max="7695" width="11.28515625" style="1" customWidth="1"/>
    <col min="7696" max="7936" width="9.140625" style="1"/>
    <col min="7937" max="7937" width="4.7109375" style="1" customWidth="1"/>
    <col min="7938" max="7938" width="30.140625" style="1" customWidth="1"/>
    <col min="7939" max="7939" width="5.85546875" style="1" customWidth="1"/>
    <col min="7940" max="7940" width="6.85546875" style="1" customWidth="1"/>
    <col min="7941" max="7941" width="9.7109375" style="1" customWidth="1"/>
    <col min="7942" max="7943" width="9.85546875" style="1" customWidth="1"/>
    <col min="7944" max="7944" width="6" style="1" customWidth="1"/>
    <col min="7945" max="7945" width="13.140625" style="1" customWidth="1"/>
    <col min="7946" max="7946" width="15.42578125" style="1" customWidth="1"/>
    <col min="7947" max="7947" width="14.28515625" style="1" customWidth="1"/>
    <col min="7948" max="7948" width="22.7109375" style="1" customWidth="1"/>
    <col min="7949" max="7949" width="13.85546875" style="1" customWidth="1"/>
    <col min="7950" max="7950" width="11" style="1" customWidth="1"/>
    <col min="7951" max="7951" width="11.28515625" style="1" customWidth="1"/>
    <col min="7952" max="8192" width="9.140625" style="1"/>
    <col min="8193" max="8193" width="4.7109375" style="1" customWidth="1"/>
    <col min="8194" max="8194" width="30.140625" style="1" customWidth="1"/>
    <col min="8195" max="8195" width="5.85546875" style="1" customWidth="1"/>
    <col min="8196" max="8196" width="6.85546875" style="1" customWidth="1"/>
    <col min="8197" max="8197" width="9.7109375" style="1" customWidth="1"/>
    <col min="8198" max="8199" width="9.85546875" style="1" customWidth="1"/>
    <col min="8200" max="8200" width="6" style="1" customWidth="1"/>
    <col min="8201" max="8201" width="13.140625" style="1" customWidth="1"/>
    <col min="8202" max="8202" width="15.42578125" style="1" customWidth="1"/>
    <col min="8203" max="8203" width="14.28515625" style="1" customWidth="1"/>
    <col min="8204" max="8204" width="22.7109375" style="1" customWidth="1"/>
    <col min="8205" max="8205" width="13.85546875" style="1" customWidth="1"/>
    <col min="8206" max="8206" width="11" style="1" customWidth="1"/>
    <col min="8207" max="8207" width="11.28515625" style="1" customWidth="1"/>
    <col min="8208" max="8448" width="9.140625" style="1"/>
    <col min="8449" max="8449" width="4.7109375" style="1" customWidth="1"/>
    <col min="8450" max="8450" width="30.140625" style="1" customWidth="1"/>
    <col min="8451" max="8451" width="5.85546875" style="1" customWidth="1"/>
    <col min="8452" max="8452" width="6.85546875" style="1" customWidth="1"/>
    <col min="8453" max="8453" width="9.7109375" style="1" customWidth="1"/>
    <col min="8454" max="8455" width="9.85546875" style="1" customWidth="1"/>
    <col min="8456" max="8456" width="6" style="1" customWidth="1"/>
    <col min="8457" max="8457" width="13.140625" style="1" customWidth="1"/>
    <col min="8458" max="8458" width="15.42578125" style="1" customWidth="1"/>
    <col min="8459" max="8459" width="14.28515625" style="1" customWidth="1"/>
    <col min="8460" max="8460" width="22.7109375" style="1" customWidth="1"/>
    <col min="8461" max="8461" width="13.85546875" style="1" customWidth="1"/>
    <col min="8462" max="8462" width="11" style="1" customWidth="1"/>
    <col min="8463" max="8463" width="11.28515625" style="1" customWidth="1"/>
    <col min="8464" max="8704" width="9.140625" style="1"/>
    <col min="8705" max="8705" width="4.7109375" style="1" customWidth="1"/>
    <col min="8706" max="8706" width="30.140625" style="1" customWidth="1"/>
    <col min="8707" max="8707" width="5.85546875" style="1" customWidth="1"/>
    <col min="8708" max="8708" width="6.85546875" style="1" customWidth="1"/>
    <col min="8709" max="8709" width="9.7109375" style="1" customWidth="1"/>
    <col min="8710" max="8711" width="9.85546875" style="1" customWidth="1"/>
    <col min="8712" max="8712" width="6" style="1" customWidth="1"/>
    <col min="8713" max="8713" width="13.140625" style="1" customWidth="1"/>
    <col min="8714" max="8714" width="15.42578125" style="1" customWidth="1"/>
    <col min="8715" max="8715" width="14.28515625" style="1" customWidth="1"/>
    <col min="8716" max="8716" width="22.7109375" style="1" customWidth="1"/>
    <col min="8717" max="8717" width="13.85546875" style="1" customWidth="1"/>
    <col min="8718" max="8718" width="11" style="1" customWidth="1"/>
    <col min="8719" max="8719" width="11.28515625" style="1" customWidth="1"/>
    <col min="8720" max="8960" width="9.140625" style="1"/>
    <col min="8961" max="8961" width="4.7109375" style="1" customWidth="1"/>
    <col min="8962" max="8962" width="30.140625" style="1" customWidth="1"/>
    <col min="8963" max="8963" width="5.85546875" style="1" customWidth="1"/>
    <col min="8964" max="8964" width="6.85546875" style="1" customWidth="1"/>
    <col min="8965" max="8965" width="9.7109375" style="1" customWidth="1"/>
    <col min="8966" max="8967" width="9.85546875" style="1" customWidth="1"/>
    <col min="8968" max="8968" width="6" style="1" customWidth="1"/>
    <col min="8969" max="8969" width="13.140625" style="1" customWidth="1"/>
    <col min="8970" max="8970" width="15.42578125" style="1" customWidth="1"/>
    <col min="8971" max="8971" width="14.28515625" style="1" customWidth="1"/>
    <col min="8972" max="8972" width="22.7109375" style="1" customWidth="1"/>
    <col min="8973" max="8973" width="13.85546875" style="1" customWidth="1"/>
    <col min="8974" max="8974" width="11" style="1" customWidth="1"/>
    <col min="8975" max="8975" width="11.28515625" style="1" customWidth="1"/>
    <col min="8976" max="9216" width="9.140625" style="1"/>
    <col min="9217" max="9217" width="4.7109375" style="1" customWidth="1"/>
    <col min="9218" max="9218" width="30.140625" style="1" customWidth="1"/>
    <col min="9219" max="9219" width="5.85546875" style="1" customWidth="1"/>
    <col min="9220" max="9220" width="6.85546875" style="1" customWidth="1"/>
    <col min="9221" max="9221" width="9.7109375" style="1" customWidth="1"/>
    <col min="9222" max="9223" width="9.85546875" style="1" customWidth="1"/>
    <col min="9224" max="9224" width="6" style="1" customWidth="1"/>
    <col min="9225" max="9225" width="13.140625" style="1" customWidth="1"/>
    <col min="9226" max="9226" width="15.42578125" style="1" customWidth="1"/>
    <col min="9227" max="9227" width="14.28515625" style="1" customWidth="1"/>
    <col min="9228" max="9228" width="22.7109375" style="1" customWidth="1"/>
    <col min="9229" max="9229" width="13.85546875" style="1" customWidth="1"/>
    <col min="9230" max="9230" width="11" style="1" customWidth="1"/>
    <col min="9231" max="9231" width="11.28515625" style="1" customWidth="1"/>
    <col min="9232" max="9472" width="9.140625" style="1"/>
    <col min="9473" max="9473" width="4.7109375" style="1" customWidth="1"/>
    <col min="9474" max="9474" width="30.140625" style="1" customWidth="1"/>
    <col min="9475" max="9475" width="5.85546875" style="1" customWidth="1"/>
    <col min="9476" max="9476" width="6.85546875" style="1" customWidth="1"/>
    <col min="9477" max="9477" width="9.7109375" style="1" customWidth="1"/>
    <col min="9478" max="9479" width="9.85546875" style="1" customWidth="1"/>
    <col min="9480" max="9480" width="6" style="1" customWidth="1"/>
    <col min="9481" max="9481" width="13.140625" style="1" customWidth="1"/>
    <col min="9482" max="9482" width="15.42578125" style="1" customWidth="1"/>
    <col min="9483" max="9483" width="14.28515625" style="1" customWidth="1"/>
    <col min="9484" max="9484" width="22.7109375" style="1" customWidth="1"/>
    <col min="9485" max="9485" width="13.85546875" style="1" customWidth="1"/>
    <col min="9486" max="9486" width="11" style="1" customWidth="1"/>
    <col min="9487" max="9487" width="11.28515625" style="1" customWidth="1"/>
    <col min="9488" max="9728" width="9.140625" style="1"/>
    <col min="9729" max="9729" width="4.7109375" style="1" customWidth="1"/>
    <col min="9730" max="9730" width="30.140625" style="1" customWidth="1"/>
    <col min="9731" max="9731" width="5.85546875" style="1" customWidth="1"/>
    <col min="9732" max="9732" width="6.85546875" style="1" customWidth="1"/>
    <col min="9733" max="9733" width="9.7109375" style="1" customWidth="1"/>
    <col min="9734" max="9735" width="9.85546875" style="1" customWidth="1"/>
    <col min="9736" max="9736" width="6" style="1" customWidth="1"/>
    <col min="9737" max="9737" width="13.140625" style="1" customWidth="1"/>
    <col min="9738" max="9738" width="15.42578125" style="1" customWidth="1"/>
    <col min="9739" max="9739" width="14.28515625" style="1" customWidth="1"/>
    <col min="9740" max="9740" width="22.7109375" style="1" customWidth="1"/>
    <col min="9741" max="9741" width="13.85546875" style="1" customWidth="1"/>
    <col min="9742" max="9742" width="11" style="1" customWidth="1"/>
    <col min="9743" max="9743" width="11.28515625" style="1" customWidth="1"/>
    <col min="9744" max="9984" width="9.140625" style="1"/>
    <col min="9985" max="9985" width="4.7109375" style="1" customWidth="1"/>
    <col min="9986" max="9986" width="30.140625" style="1" customWidth="1"/>
    <col min="9987" max="9987" width="5.85546875" style="1" customWidth="1"/>
    <col min="9988" max="9988" width="6.85546875" style="1" customWidth="1"/>
    <col min="9989" max="9989" width="9.7109375" style="1" customWidth="1"/>
    <col min="9990" max="9991" width="9.85546875" style="1" customWidth="1"/>
    <col min="9992" max="9992" width="6" style="1" customWidth="1"/>
    <col min="9993" max="9993" width="13.140625" style="1" customWidth="1"/>
    <col min="9994" max="9994" width="15.42578125" style="1" customWidth="1"/>
    <col min="9995" max="9995" width="14.28515625" style="1" customWidth="1"/>
    <col min="9996" max="9996" width="22.7109375" style="1" customWidth="1"/>
    <col min="9997" max="9997" width="13.85546875" style="1" customWidth="1"/>
    <col min="9998" max="9998" width="11" style="1" customWidth="1"/>
    <col min="9999" max="9999" width="11.28515625" style="1" customWidth="1"/>
    <col min="10000" max="10240" width="9.140625" style="1"/>
    <col min="10241" max="10241" width="4.7109375" style="1" customWidth="1"/>
    <col min="10242" max="10242" width="30.140625" style="1" customWidth="1"/>
    <col min="10243" max="10243" width="5.85546875" style="1" customWidth="1"/>
    <col min="10244" max="10244" width="6.85546875" style="1" customWidth="1"/>
    <col min="10245" max="10245" width="9.7109375" style="1" customWidth="1"/>
    <col min="10246" max="10247" width="9.85546875" style="1" customWidth="1"/>
    <col min="10248" max="10248" width="6" style="1" customWidth="1"/>
    <col min="10249" max="10249" width="13.140625" style="1" customWidth="1"/>
    <col min="10250" max="10250" width="15.42578125" style="1" customWidth="1"/>
    <col min="10251" max="10251" width="14.28515625" style="1" customWidth="1"/>
    <col min="10252" max="10252" width="22.7109375" style="1" customWidth="1"/>
    <col min="10253" max="10253" width="13.85546875" style="1" customWidth="1"/>
    <col min="10254" max="10254" width="11" style="1" customWidth="1"/>
    <col min="10255" max="10255" width="11.28515625" style="1" customWidth="1"/>
    <col min="10256" max="10496" width="9.140625" style="1"/>
    <col min="10497" max="10497" width="4.7109375" style="1" customWidth="1"/>
    <col min="10498" max="10498" width="30.140625" style="1" customWidth="1"/>
    <col min="10499" max="10499" width="5.85546875" style="1" customWidth="1"/>
    <col min="10500" max="10500" width="6.85546875" style="1" customWidth="1"/>
    <col min="10501" max="10501" width="9.7109375" style="1" customWidth="1"/>
    <col min="10502" max="10503" width="9.85546875" style="1" customWidth="1"/>
    <col min="10504" max="10504" width="6" style="1" customWidth="1"/>
    <col min="10505" max="10505" width="13.140625" style="1" customWidth="1"/>
    <col min="10506" max="10506" width="15.42578125" style="1" customWidth="1"/>
    <col min="10507" max="10507" width="14.28515625" style="1" customWidth="1"/>
    <col min="10508" max="10508" width="22.7109375" style="1" customWidth="1"/>
    <col min="10509" max="10509" width="13.85546875" style="1" customWidth="1"/>
    <col min="10510" max="10510" width="11" style="1" customWidth="1"/>
    <col min="10511" max="10511" width="11.28515625" style="1" customWidth="1"/>
    <col min="10512" max="10752" width="9.140625" style="1"/>
    <col min="10753" max="10753" width="4.7109375" style="1" customWidth="1"/>
    <col min="10754" max="10754" width="30.140625" style="1" customWidth="1"/>
    <col min="10755" max="10755" width="5.85546875" style="1" customWidth="1"/>
    <col min="10756" max="10756" width="6.85546875" style="1" customWidth="1"/>
    <col min="10757" max="10757" width="9.7109375" style="1" customWidth="1"/>
    <col min="10758" max="10759" width="9.85546875" style="1" customWidth="1"/>
    <col min="10760" max="10760" width="6" style="1" customWidth="1"/>
    <col min="10761" max="10761" width="13.140625" style="1" customWidth="1"/>
    <col min="10762" max="10762" width="15.42578125" style="1" customWidth="1"/>
    <col min="10763" max="10763" width="14.28515625" style="1" customWidth="1"/>
    <col min="10764" max="10764" width="22.7109375" style="1" customWidth="1"/>
    <col min="10765" max="10765" width="13.85546875" style="1" customWidth="1"/>
    <col min="10766" max="10766" width="11" style="1" customWidth="1"/>
    <col min="10767" max="10767" width="11.28515625" style="1" customWidth="1"/>
    <col min="10768" max="11008" width="9.140625" style="1"/>
    <col min="11009" max="11009" width="4.7109375" style="1" customWidth="1"/>
    <col min="11010" max="11010" width="30.140625" style="1" customWidth="1"/>
    <col min="11011" max="11011" width="5.85546875" style="1" customWidth="1"/>
    <col min="11012" max="11012" width="6.85546875" style="1" customWidth="1"/>
    <col min="11013" max="11013" width="9.7109375" style="1" customWidth="1"/>
    <col min="11014" max="11015" width="9.85546875" style="1" customWidth="1"/>
    <col min="11016" max="11016" width="6" style="1" customWidth="1"/>
    <col min="11017" max="11017" width="13.140625" style="1" customWidth="1"/>
    <col min="11018" max="11018" width="15.42578125" style="1" customWidth="1"/>
    <col min="11019" max="11019" width="14.28515625" style="1" customWidth="1"/>
    <col min="11020" max="11020" width="22.7109375" style="1" customWidth="1"/>
    <col min="11021" max="11021" width="13.85546875" style="1" customWidth="1"/>
    <col min="11022" max="11022" width="11" style="1" customWidth="1"/>
    <col min="11023" max="11023" width="11.28515625" style="1" customWidth="1"/>
    <col min="11024" max="11264" width="9.140625" style="1"/>
    <col min="11265" max="11265" width="4.7109375" style="1" customWidth="1"/>
    <col min="11266" max="11266" width="30.140625" style="1" customWidth="1"/>
    <col min="11267" max="11267" width="5.85546875" style="1" customWidth="1"/>
    <col min="11268" max="11268" width="6.85546875" style="1" customWidth="1"/>
    <col min="11269" max="11269" width="9.7109375" style="1" customWidth="1"/>
    <col min="11270" max="11271" width="9.85546875" style="1" customWidth="1"/>
    <col min="11272" max="11272" width="6" style="1" customWidth="1"/>
    <col min="11273" max="11273" width="13.140625" style="1" customWidth="1"/>
    <col min="11274" max="11274" width="15.42578125" style="1" customWidth="1"/>
    <col min="11275" max="11275" width="14.28515625" style="1" customWidth="1"/>
    <col min="11276" max="11276" width="22.7109375" style="1" customWidth="1"/>
    <col min="11277" max="11277" width="13.85546875" style="1" customWidth="1"/>
    <col min="11278" max="11278" width="11" style="1" customWidth="1"/>
    <col min="11279" max="11279" width="11.28515625" style="1" customWidth="1"/>
    <col min="11280" max="11520" width="9.140625" style="1"/>
    <col min="11521" max="11521" width="4.7109375" style="1" customWidth="1"/>
    <col min="11522" max="11522" width="30.140625" style="1" customWidth="1"/>
    <col min="11523" max="11523" width="5.85546875" style="1" customWidth="1"/>
    <col min="11524" max="11524" width="6.85546875" style="1" customWidth="1"/>
    <col min="11525" max="11525" width="9.7109375" style="1" customWidth="1"/>
    <col min="11526" max="11527" width="9.85546875" style="1" customWidth="1"/>
    <col min="11528" max="11528" width="6" style="1" customWidth="1"/>
    <col min="11529" max="11529" width="13.140625" style="1" customWidth="1"/>
    <col min="11530" max="11530" width="15.42578125" style="1" customWidth="1"/>
    <col min="11531" max="11531" width="14.28515625" style="1" customWidth="1"/>
    <col min="11532" max="11532" width="22.7109375" style="1" customWidth="1"/>
    <col min="11533" max="11533" width="13.85546875" style="1" customWidth="1"/>
    <col min="11534" max="11534" width="11" style="1" customWidth="1"/>
    <col min="11535" max="11535" width="11.28515625" style="1" customWidth="1"/>
    <col min="11536" max="11776" width="9.140625" style="1"/>
    <col min="11777" max="11777" width="4.7109375" style="1" customWidth="1"/>
    <col min="11778" max="11778" width="30.140625" style="1" customWidth="1"/>
    <col min="11779" max="11779" width="5.85546875" style="1" customWidth="1"/>
    <col min="11780" max="11780" width="6.85546875" style="1" customWidth="1"/>
    <col min="11781" max="11781" width="9.7109375" style="1" customWidth="1"/>
    <col min="11782" max="11783" width="9.85546875" style="1" customWidth="1"/>
    <col min="11784" max="11784" width="6" style="1" customWidth="1"/>
    <col min="11785" max="11785" width="13.140625" style="1" customWidth="1"/>
    <col min="11786" max="11786" width="15.42578125" style="1" customWidth="1"/>
    <col min="11787" max="11787" width="14.28515625" style="1" customWidth="1"/>
    <col min="11788" max="11788" width="22.7109375" style="1" customWidth="1"/>
    <col min="11789" max="11789" width="13.85546875" style="1" customWidth="1"/>
    <col min="11790" max="11790" width="11" style="1" customWidth="1"/>
    <col min="11791" max="11791" width="11.28515625" style="1" customWidth="1"/>
    <col min="11792" max="12032" width="9.140625" style="1"/>
    <col min="12033" max="12033" width="4.7109375" style="1" customWidth="1"/>
    <col min="12034" max="12034" width="30.140625" style="1" customWidth="1"/>
    <col min="12035" max="12035" width="5.85546875" style="1" customWidth="1"/>
    <col min="12036" max="12036" width="6.85546875" style="1" customWidth="1"/>
    <col min="12037" max="12037" width="9.7109375" style="1" customWidth="1"/>
    <col min="12038" max="12039" width="9.85546875" style="1" customWidth="1"/>
    <col min="12040" max="12040" width="6" style="1" customWidth="1"/>
    <col min="12041" max="12041" width="13.140625" style="1" customWidth="1"/>
    <col min="12042" max="12042" width="15.42578125" style="1" customWidth="1"/>
    <col min="12043" max="12043" width="14.28515625" style="1" customWidth="1"/>
    <col min="12044" max="12044" width="22.7109375" style="1" customWidth="1"/>
    <col min="12045" max="12045" width="13.85546875" style="1" customWidth="1"/>
    <col min="12046" max="12046" width="11" style="1" customWidth="1"/>
    <col min="12047" max="12047" width="11.28515625" style="1" customWidth="1"/>
    <col min="12048" max="12288" width="9.140625" style="1"/>
    <col min="12289" max="12289" width="4.7109375" style="1" customWidth="1"/>
    <col min="12290" max="12290" width="30.140625" style="1" customWidth="1"/>
    <col min="12291" max="12291" width="5.85546875" style="1" customWidth="1"/>
    <col min="12292" max="12292" width="6.85546875" style="1" customWidth="1"/>
    <col min="12293" max="12293" width="9.7109375" style="1" customWidth="1"/>
    <col min="12294" max="12295" width="9.85546875" style="1" customWidth="1"/>
    <col min="12296" max="12296" width="6" style="1" customWidth="1"/>
    <col min="12297" max="12297" width="13.140625" style="1" customWidth="1"/>
    <col min="12298" max="12298" width="15.42578125" style="1" customWidth="1"/>
    <col min="12299" max="12299" width="14.28515625" style="1" customWidth="1"/>
    <col min="12300" max="12300" width="22.7109375" style="1" customWidth="1"/>
    <col min="12301" max="12301" width="13.85546875" style="1" customWidth="1"/>
    <col min="12302" max="12302" width="11" style="1" customWidth="1"/>
    <col min="12303" max="12303" width="11.28515625" style="1" customWidth="1"/>
    <col min="12304" max="12544" width="9.140625" style="1"/>
    <col min="12545" max="12545" width="4.7109375" style="1" customWidth="1"/>
    <col min="12546" max="12546" width="30.140625" style="1" customWidth="1"/>
    <col min="12547" max="12547" width="5.85546875" style="1" customWidth="1"/>
    <col min="12548" max="12548" width="6.85546875" style="1" customWidth="1"/>
    <col min="12549" max="12549" width="9.7109375" style="1" customWidth="1"/>
    <col min="12550" max="12551" width="9.85546875" style="1" customWidth="1"/>
    <col min="12552" max="12552" width="6" style="1" customWidth="1"/>
    <col min="12553" max="12553" width="13.140625" style="1" customWidth="1"/>
    <col min="12554" max="12554" width="15.42578125" style="1" customWidth="1"/>
    <col min="12555" max="12555" width="14.28515625" style="1" customWidth="1"/>
    <col min="12556" max="12556" width="22.7109375" style="1" customWidth="1"/>
    <col min="12557" max="12557" width="13.85546875" style="1" customWidth="1"/>
    <col min="12558" max="12558" width="11" style="1" customWidth="1"/>
    <col min="12559" max="12559" width="11.28515625" style="1" customWidth="1"/>
    <col min="12560" max="12800" width="9.140625" style="1"/>
    <col min="12801" max="12801" width="4.7109375" style="1" customWidth="1"/>
    <col min="12802" max="12802" width="30.140625" style="1" customWidth="1"/>
    <col min="12803" max="12803" width="5.85546875" style="1" customWidth="1"/>
    <col min="12804" max="12804" width="6.85546875" style="1" customWidth="1"/>
    <col min="12805" max="12805" width="9.7109375" style="1" customWidth="1"/>
    <col min="12806" max="12807" width="9.85546875" style="1" customWidth="1"/>
    <col min="12808" max="12808" width="6" style="1" customWidth="1"/>
    <col min="12809" max="12809" width="13.140625" style="1" customWidth="1"/>
    <col min="12810" max="12810" width="15.42578125" style="1" customWidth="1"/>
    <col min="12811" max="12811" width="14.28515625" style="1" customWidth="1"/>
    <col min="12812" max="12812" width="22.7109375" style="1" customWidth="1"/>
    <col min="12813" max="12813" width="13.85546875" style="1" customWidth="1"/>
    <col min="12814" max="12814" width="11" style="1" customWidth="1"/>
    <col min="12815" max="12815" width="11.28515625" style="1" customWidth="1"/>
    <col min="12816" max="13056" width="9.140625" style="1"/>
    <col min="13057" max="13057" width="4.7109375" style="1" customWidth="1"/>
    <col min="13058" max="13058" width="30.140625" style="1" customWidth="1"/>
    <col min="13059" max="13059" width="5.85546875" style="1" customWidth="1"/>
    <col min="13060" max="13060" width="6.85546875" style="1" customWidth="1"/>
    <col min="13061" max="13061" width="9.7109375" style="1" customWidth="1"/>
    <col min="13062" max="13063" width="9.85546875" style="1" customWidth="1"/>
    <col min="13064" max="13064" width="6" style="1" customWidth="1"/>
    <col min="13065" max="13065" width="13.140625" style="1" customWidth="1"/>
    <col min="13066" max="13066" width="15.42578125" style="1" customWidth="1"/>
    <col min="13067" max="13067" width="14.28515625" style="1" customWidth="1"/>
    <col min="13068" max="13068" width="22.7109375" style="1" customWidth="1"/>
    <col min="13069" max="13069" width="13.85546875" style="1" customWidth="1"/>
    <col min="13070" max="13070" width="11" style="1" customWidth="1"/>
    <col min="13071" max="13071" width="11.28515625" style="1" customWidth="1"/>
    <col min="13072" max="13312" width="9.140625" style="1"/>
    <col min="13313" max="13313" width="4.7109375" style="1" customWidth="1"/>
    <col min="13314" max="13314" width="30.140625" style="1" customWidth="1"/>
    <col min="13315" max="13315" width="5.85546875" style="1" customWidth="1"/>
    <col min="13316" max="13316" width="6.85546875" style="1" customWidth="1"/>
    <col min="13317" max="13317" width="9.7109375" style="1" customWidth="1"/>
    <col min="13318" max="13319" width="9.85546875" style="1" customWidth="1"/>
    <col min="13320" max="13320" width="6" style="1" customWidth="1"/>
    <col min="13321" max="13321" width="13.140625" style="1" customWidth="1"/>
    <col min="13322" max="13322" width="15.42578125" style="1" customWidth="1"/>
    <col min="13323" max="13323" width="14.28515625" style="1" customWidth="1"/>
    <col min="13324" max="13324" width="22.7109375" style="1" customWidth="1"/>
    <col min="13325" max="13325" width="13.85546875" style="1" customWidth="1"/>
    <col min="13326" max="13326" width="11" style="1" customWidth="1"/>
    <col min="13327" max="13327" width="11.28515625" style="1" customWidth="1"/>
    <col min="13328" max="13568" width="9.140625" style="1"/>
    <col min="13569" max="13569" width="4.7109375" style="1" customWidth="1"/>
    <col min="13570" max="13570" width="30.140625" style="1" customWidth="1"/>
    <col min="13571" max="13571" width="5.85546875" style="1" customWidth="1"/>
    <col min="13572" max="13572" width="6.85546875" style="1" customWidth="1"/>
    <col min="13573" max="13573" width="9.7109375" style="1" customWidth="1"/>
    <col min="13574" max="13575" width="9.85546875" style="1" customWidth="1"/>
    <col min="13576" max="13576" width="6" style="1" customWidth="1"/>
    <col min="13577" max="13577" width="13.140625" style="1" customWidth="1"/>
    <col min="13578" max="13578" width="15.42578125" style="1" customWidth="1"/>
    <col min="13579" max="13579" width="14.28515625" style="1" customWidth="1"/>
    <col min="13580" max="13580" width="22.7109375" style="1" customWidth="1"/>
    <col min="13581" max="13581" width="13.85546875" style="1" customWidth="1"/>
    <col min="13582" max="13582" width="11" style="1" customWidth="1"/>
    <col min="13583" max="13583" width="11.28515625" style="1" customWidth="1"/>
    <col min="13584" max="13824" width="9.140625" style="1"/>
    <col min="13825" max="13825" width="4.7109375" style="1" customWidth="1"/>
    <col min="13826" max="13826" width="30.140625" style="1" customWidth="1"/>
    <col min="13827" max="13827" width="5.85546875" style="1" customWidth="1"/>
    <col min="13828" max="13828" width="6.85546875" style="1" customWidth="1"/>
    <col min="13829" max="13829" width="9.7109375" style="1" customWidth="1"/>
    <col min="13830" max="13831" width="9.85546875" style="1" customWidth="1"/>
    <col min="13832" max="13832" width="6" style="1" customWidth="1"/>
    <col min="13833" max="13833" width="13.140625" style="1" customWidth="1"/>
    <col min="13834" max="13834" width="15.42578125" style="1" customWidth="1"/>
    <col min="13835" max="13835" width="14.28515625" style="1" customWidth="1"/>
    <col min="13836" max="13836" width="22.7109375" style="1" customWidth="1"/>
    <col min="13837" max="13837" width="13.85546875" style="1" customWidth="1"/>
    <col min="13838" max="13838" width="11" style="1" customWidth="1"/>
    <col min="13839" max="13839" width="11.28515625" style="1" customWidth="1"/>
    <col min="13840" max="14080" width="9.140625" style="1"/>
    <col min="14081" max="14081" width="4.7109375" style="1" customWidth="1"/>
    <col min="14082" max="14082" width="30.140625" style="1" customWidth="1"/>
    <col min="14083" max="14083" width="5.85546875" style="1" customWidth="1"/>
    <col min="14084" max="14084" width="6.85546875" style="1" customWidth="1"/>
    <col min="14085" max="14085" width="9.7109375" style="1" customWidth="1"/>
    <col min="14086" max="14087" width="9.85546875" style="1" customWidth="1"/>
    <col min="14088" max="14088" width="6" style="1" customWidth="1"/>
    <col min="14089" max="14089" width="13.140625" style="1" customWidth="1"/>
    <col min="14090" max="14090" width="15.42578125" style="1" customWidth="1"/>
    <col min="14091" max="14091" width="14.28515625" style="1" customWidth="1"/>
    <col min="14092" max="14092" width="22.7109375" style="1" customWidth="1"/>
    <col min="14093" max="14093" width="13.85546875" style="1" customWidth="1"/>
    <col min="14094" max="14094" width="11" style="1" customWidth="1"/>
    <col min="14095" max="14095" width="11.28515625" style="1" customWidth="1"/>
    <col min="14096" max="14336" width="9.140625" style="1"/>
    <col min="14337" max="14337" width="4.7109375" style="1" customWidth="1"/>
    <col min="14338" max="14338" width="30.140625" style="1" customWidth="1"/>
    <col min="14339" max="14339" width="5.85546875" style="1" customWidth="1"/>
    <col min="14340" max="14340" width="6.85546875" style="1" customWidth="1"/>
    <col min="14341" max="14341" width="9.7109375" style="1" customWidth="1"/>
    <col min="14342" max="14343" width="9.85546875" style="1" customWidth="1"/>
    <col min="14344" max="14344" width="6" style="1" customWidth="1"/>
    <col min="14345" max="14345" width="13.140625" style="1" customWidth="1"/>
    <col min="14346" max="14346" width="15.42578125" style="1" customWidth="1"/>
    <col min="14347" max="14347" width="14.28515625" style="1" customWidth="1"/>
    <col min="14348" max="14348" width="22.7109375" style="1" customWidth="1"/>
    <col min="14349" max="14349" width="13.85546875" style="1" customWidth="1"/>
    <col min="14350" max="14350" width="11" style="1" customWidth="1"/>
    <col min="14351" max="14351" width="11.28515625" style="1" customWidth="1"/>
    <col min="14352" max="14592" width="9.140625" style="1"/>
    <col min="14593" max="14593" width="4.7109375" style="1" customWidth="1"/>
    <col min="14594" max="14594" width="30.140625" style="1" customWidth="1"/>
    <col min="14595" max="14595" width="5.85546875" style="1" customWidth="1"/>
    <col min="14596" max="14596" width="6.85546875" style="1" customWidth="1"/>
    <col min="14597" max="14597" width="9.7109375" style="1" customWidth="1"/>
    <col min="14598" max="14599" width="9.85546875" style="1" customWidth="1"/>
    <col min="14600" max="14600" width="6" style="1" customWidth="1"/>
    <col min="14601" max="14601" width="13.140625" style="1" customWidth="1"/>
    <col min="14602" max="14602" width="15.42578125" style="1" customWidth="1"/>
    <col min="14603" max="14603" width="14.28515625" style="1" customWidth="1"/>
    <col min="14604" max="14604" width="22.7109375" style="1" customWidth="1"/>
    <col min="14605" max="14605" width="13.85546875" style="1" customWidth="1"/>
    <col min="14606" max="14606" width="11" style="1" customWidth="1"/>
    <col min="14607" max="14607" width="11.28515625" style="1" customWidth="1"/>
    <col min="14608" max="14848" width="9.140625" style="1"/>
    <col min="14849" max="14849" width="4.7109375" style="1" customWidth="1"/>
    <col min="14850" max="14850" width="30.140625" style="1" customWidth="1"/>
    <col min="14851" max="14851" width="5.85546875" style="1" customWidth="1"/>
    <col min="14852" max="14852" width="6.85546875" style="1" customWidth="1"/>
    <col min="14853" max="14853" width="9.7109375" style="1" customWidth="1"/>
    <col min="14854" max="14855" width="9.85546875" style="1" customWidth="1"/>
    <col min="14856" max="14856" width="6" style="1" customWidth="1"/>
    <col min="14857" max="14857" width="13.140625" style="1" customWidth="1"/>
    <col min="14858" max="14858" width="15.42578125" style="1" customWidth="1"/>
    <col min="14859" max="14859" width="14.28515625" style="1" customWidth="1"/>
    <col min="14860" max="14860" width="22.7109375" style="1" customWidth="1"/>
    <col min="14861" max="14861" width="13.85546875" style="1" customWidth="1"/>
    <col min="14862" max="14862" width="11" style="1" customWidth="1"/>
    <col min="14863" max="14863" width="11.28515625" style="1" customWidth="1"/>
    <col min="14864" max="15104" width="9.140625" style="1"/>
    <col min="15105" max="15105" width="4.7109375" style="1" customWidth="1"/>
    <col min="15106" max="15106" width="30.140625" style="1" customWidth="1"/>
    <col min="15107" max="15107" width="5.85546875" style="1" customWidth="1"/>
    <col min="15108" max="15108" width="6.85546875" style="1" customWidth="1"/>
    <col min="15109" max="15109" width="9.7109375" style="1" customWidth="1"/>
    <col min="15110" max="15111" width="9.85546875" style="1" customWidth="1"/>
    <col min="15112" max="15112" width="6" style="1" customWidth="1"/>
    <col min="15113" max="15113" width="13.140625" style="1" customWidth="1"/>
    <col min="15114" max="15114" width="15.42578125" style="1" customWidth="1"/>
    <col min="15115" max="15115" width="14.28515625" style="1" customWidth="1"/>
    <col min="15116" max="15116" width="22.7109375" style="1" customWidth="1"/>
    <col min="15117" max="15117" width="13.85546875" style="1" customWidth="1"/>
    <col min="15118" max="15118" width="11" style="1" customWidth="1"/>
    <col min="15119" max="15119" width="11.28515625" style="1" customWidth="1"/>
    <col min="15120" max="15360" width="9.140625" style="1"/>
    <col min="15361" max="15361" width="4.7109375" style="1" customWidth="1"/>
    <col min="15362" max="15362" width="30.140625" style="1" customWidth="1"/>
    <col min="15363" max="15363" width="5.85546875" style="1" customWidth="1"/>
    <col min="15364" max="15364" width="6.85546875" style="1" customWidth="1"/>
    <col min="15365" max="15365" width="9.7109375" style="1" customWidth="1"/>
    <col min="15366" max="15367" width="9.85546875" style="1" customWidth="1"/>
    <col min="15368" max="15368" width="6" style="1" customWidth="1"/>
    <col min="15369" max="15369" width="13.140625" style="1" customWidth="1"/>
    <col min="15370" max="15370" width="15.42578125" style="1" customWidth="1"/>
    <col min="15371" max="15371" width="14.28515625" style="1" customWidth="1"/>
    <col min="15372" max="15372" width="22.7109375" style="1" customWidth="1"/>
    <col min="15373" max="15373" width="13.85546875" style="1" customWidth="1"/>
    <col min="15374" max="15374" width="11" style="1" customWidth="1"/>
    <col min="15375" max="15375" width="11.28515625" style="1" customWidth="1"/>
    <col min="15376" max="15616" width="9.140625" style="1"/>
    <col min="15617" max="15617" width="4.7109375" style="1" customWidth="1"/>
    <col min="15618" max="15618" width="30.140625" style="1" customWidth="1"/>
    <col min="15619" max="15619" width="5.85546875" style="1" customWidth="1"/>
    <col min="15620" max="15620" width="6.85546875" style="1" customWidth="1"/>
    <col min="15621" max="15621" width="9.7109375" style="1" customWidth="1"/>
    <col min="15622" max="15623" width="9.85546875" style="1" customWidth="1"/>
    <col min="15624" max="15624" width="6" style="1" customWidth="1"/>
    <col min="15625" max="15625" width="13.140625" style="1" customWidth="1"/>
    <col min="15626" max="15626" width="15.42578125" style="1" customWidth="1"/>
    <col min="15627" max="15627" width="14.28515625" style="1" customWidth="1"/>
    <col min="15628" max="15628" width="22.7109375" style="1" customWidth="1"/>
    <col min="15629" max="15629" width="13.85546875" style="1" customWidth="1"/>
    <col min="15630" max="15630" width="11" style="1" customWidth="1"/>
    <col min="15631" max="15631" width="11.28515625" style="1" customWidth="1"/>
    <col min="15632" max="15872" width="9.140625" style="1"/>
    <col min="15873" max="15873" width="4.7109375" style="1" customWidth="1"/>
    <col min="15874" max="15874" width="30.140625" style="1" customWidth="1"/>
    <col min="15875" max="15875" width="5.85546875" style="1" customWidth="1"/>
    <col min="15876" max="15876" width="6.85546875" style="1" customWidth="1"/>
    <col min="15877" max="15877" width="9.7109375" style="1" customWidth="1"/>
    <col min="15878" max="15879" width="9.85546875" style="1" customWidth="1"/>
    <col min="15880" max="15880" width="6" style="1" customWidth="1"/>
    <col min="15881" max="15881" width="13.140625" style="1" customWidth="1"/>
    <col min="15882" max="15882" width="15.42578125" style="1" customWidth="1"/>
    <col min="15883" max="15883" width="14.28515625" style="1" customWidth="1"/>
    <col min="15884" max="15884" width="22.7109375" style="1" customWidth="1"/>
    <col min="15885" max="15885" width="13.85546875" style="1" customWidth="1"/>
    <col min="15886" max="15886" width="11" style="1" customWidth="1"/>
    <col min="15887" max="15887" width="11.28515625" style="1" customWidth="1"/>
    <col min="15888" max="16128" width="9.140625" style="1"/>
    <col min="16129" max="16129" width="4.7109375" style="1" customWidth="1"/>
    <col min="16130" max="16130" width="30.140625" style="1" customWidth="1"/>
    <col min="16131" max="16131" width="5.85546875" style="1" customWidth="1"/>
    <col min="16132" max="16132" width="6.85546875" style="1" customWidth="1"/>
    <col min="16133" max="16133" width="9.7109375" style="1" customWidth="1"/>
    <col min="16134" max="16135" width="9.85546875" style="1" customWidth="1"/>
    <col min="16136" max="16136" width="6" style="1" customWidth="1"/>
    <col min="16137" max="16137" width="13.140625" style="1" customWidth="1"/>
    <col min="16138" max="16138" width="15.42578125" style="1" customWidth="1"/>
    <col min="16139" max="16139" width="14.28515625" style="1" customWidth="1"/>
    <col min="16140" max="16140" width="22.7109375" style="1" customWidth="1"/>
    <col min="16141" max="16141" width="13.85546875" style="1" customWidth="1"/>
    <col min="16142" max="16142" width="11" style="1" customWidth="1"/>
    <col min="16143" max="16143" width="11.28515625" style="1" customWidth="1"/>
    <col min="16144" max="16384" width="9.140625" style="1"/>
  </cols>
  <sheetData>
    <row r="1" spans="1:16" ht="15.75" hidden="1" x14ac:dyDescent="0.25">
      <c r="J1" s="2" t="s">
        <v>1</v>
      </c>
    </row>
    <row r="2" spans="1:16" ht="15.75" x14ac:dyDescent="0.25">
      <c r="J2" s="2"/>
      <c r="M2" s="89"/>
      <c r="N2" s="89"/>
      <c r="O2" s="89"/>
    </row>
    <row r="3" spans="1:16" ht="43.5" customHeight="1" x14ac:dyDescent="0.2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</row>
    <row r="4" spans="1:16" ht="15.75" customHeight="1" x14ac:dyDescent="0.2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6" ht="24" customHeight="1" x14ac:dyDescent="0.2">
      <c r="A5" s="104"/>
      <c r="B5" s="104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</row>
    <row r="6" spans="1:16" ht="20.25" customHeight="1" x14ac:dyDescent="0.2">
      <c r="A6" s="104"/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</row>
    <row r="7" spans="1:16" x14ac:dyDescent="0.2">
      <c r="A7" s="110"/>
      <c r="B7" s="110"/>
      <c r="C7" s="111"/>
      <c r="D7" s="111"/>
      <c r="E7" s="110"/>
      <c r="F7" s="110"/>
      <c r="G7" s="110"/>
      <c r="H7" s="110"/>
      <c r="I7" s="112"/>
      <c r="J7" s="112"/>
      <c r="K7" s="112"/>
      <c r="L7" s="108"/>
      <c r="M7" s="108"/>
      <c r="N7" s="108"/>
      <c r="O7" s="108"/>
    </row>
    <row r="8" spans="1:16" x14ac:dyDescent="0.2">
      <c r="A8" s="110"/>
      <c r="B8" s="110"/>
      <c r="C8" s="111"/>
      <c r="D8" s="111"/>
      <c r="E8" s="50"/>
      <c r="F8" s="50"/>
      <c r="G8" s="50"/>
      <c r="H8" s="51"/>
      <c r="I8" s="51"/>
      <c r="J8" s="52"/>
      <c r="K8" s="52"/>
      <c r="L8" s="52"/>
      <c r="M8" s="51"/>
      <c r="N8" s="51"/>
      <c r="O8" s="51"/>
    </row>
    <row r="9" spans="1:16" ht="17.25" customHeight="1" x14ac:dyDescent="0.2">
      <c r="A9" s="53"/>
      <c r="B9" s="54"/>
      <c r="C9" s="55"/>
      <c r="D9" s="31"/>
      <c r="E9" s="56"/>
      <c r="F9" s="54"/>
      <c r="G9" s="56"/>
      <c r="H9" s="57"/>
      <c r="I9" s="58"/>
      <c r="J9" s="59"/>
      <c r="K9" s="60"/>
      <c r="L9" s="61"/>
      <c r="M9" s="62"/>
      <c r="N9" s="63"/>
      <c r="O9" s="63"/>
    </row>
    <row r="10" spans="1:16" ht="16.5" customHeight="1" x14ac:dyDescent="0.2">
      <c r="A10" s="53"/>
      <c r="B10" s="54"/>
      <c r="C10" s="55"/>
      <c r="D10" s="31"/>
      <c r="E10" s="56"/>
      <c r="F10" s="54"/>
      <c r="G10" s="56"/>
      <c r="H10" s="57"/>
      <c r="I10" s="58"/>
      <c r="J10" s="59"/>
      <c r="K10" s="60"/>
      <c r="L10" s="61"/>
      <c r="M10" s="62"/>
      <c r="N10" s="63"/>
      <c r="O10" s="63"/>
    </row>
    <row r="11" spans="1:16" ht="15.75" x14ac:dyDescent="0.2">
      <c r="A11" s="37"/>
      <c r="B11" s="15"/>
      <c r="C11" s="16"/>
      <c r="D11" s="16"/>
      <c r="E11" s="17"/>
      <c r="F11" s="17"/>
      <c r="G11" s="17"/>
      <c r="H11" s="18"/>
      <c r="I11" s="19"/>
      <c r="J11" s="20"/>
      <c r="K11" s="21"/>
      <c r="L11" s="22"/>
      <c r="M11" s="23"/>
      <c r="N11" s="22"/>
      <c r="O11" s="64"/>
    </row>
    <row r="12" spans="1:16" ht="22.5" customHeight="1" x14ac:dyDescent="0.2">
      <c r="A12" s="90"/>
      <c r="B12" s="90"/>
      <c r="C12" s="90"/>
      <c r="D12" s="90"/>
      <c r="E12" s="90"/>
      <c r="F12" s="90"/>
      <c r="G12" s="90"/>
      <c r="H12" s="90"/>
      <c r="I12" s="65"/>
      <c r="J12" s="26"/>
      <c r="K12" s="12"/>
      <c r="L12" s="12"/>
      <c r="M12" s="12"/>
      <c r="N12" s="12"/>
      <c r="O12" s="66"/>
    </row>
    <row r="13" spans="1:16" s="3" customFormat="1" ht="20.25" customHeight="1" x14ac:dyDescent="0.25">
      <c r="A13" s="91"/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</row>
    <row r="14" spans="1:16" s="4" customFormat="1" ht="75.75" customHeight="1" x14ac:dyDescent="0.25">
      <c r="A14" s="91"/>
      <c r="B14" s="91"/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</row>
    <row r="15" spans="1:16" s="3" customFormat="1" ht="34.5" customHeight="1" x14ac:dyDescent="0.25">
      <c r="A15" s="109"/>
      <c r="B15" s="109"/>
      <c r="C15" s="107"/>
      <c r="D15" s="107"/>
      <c r="E15" s="107"/>
      <c r="F15" s="107"/>
      <c r="G15" s="107"/>
      <c r="H15" s="107"/>
      <c r="I15" s="107"/>
      <c r="J15" s="67"/>
      <c r="K15" s="67"/>
      <c r="L15" s="67"/>
      <c r="M15" s="67"/>
      <c r="N15" s="67"/>
      <c r="O15" s="67"/>
    </row>
    <row r="16" spans="1:16" s="3" customFormat="1" ht="15.75" x14ac:dyDescent="0.25">
      <c r="A16" s="106"/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67"/>
      <c r="P16" s="6"/>
    </row>
    <row r="17" spans="1:15" ht="15.75" x14ac:dyDescent="0.25">
      <c r="A17" s="88"/>
      <c r="B17" s="88"/>
      <c r="C17" s="2"/>
      <c r="D17" s="7"/>
      <c r="E17" s="7"/>
      <c r="F17" s="7"/>
      <c r="G17" s="7"/>
      <c r="H17" s="7"/>
      <c r="J17" s="88"/>
      <c r="K17" s="88"/>
    </row>
    <row r="18" spans="1:15" s="5" customFormat="1" ht="15.75" x14ac:dyDescent="0.25">
      <c r="A18" s="107"/>
      <c r="B18" s="107"/>
      <c r="C18" s="107"/>
      <c r="D18" s="107"/>
      <c r="E18" s="107"/>
      <c r="F18" s="107"/>
      <c r="G18" s="107"/>
      <c r="H18" s="8"/>
    </row>
    <row r="19" spans="1:15" s="5" customFormat="1" ht="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1" spans="1:15" s="5" customFormat="1" ht="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</sheetData>
  <mergeCells count="22">
    <mergeCell ref="A16:N16"/>
    <mergeCell ref="A17:B17"/>
    <mergeCell ref="J17:K17"/>
    <mergeCell ref="A18:G18"/>
    <mergeCell ref="L7:O7"/>
    <mergeCell ref="A12:H12"/>
    <mergeCell ref="A13:O13"/>
    <mergeCell ref="A14:O14"/>
    <mergeCell ref="A15:B15"/>
    <mergeCell ref="C15:I15"/>
    <mergeCell ref="A7:A8"/>
    <mergeCell ref="B7:B8"/>
    <mergeCell ref="C7:C8"/>
    <mergeCell ref="D7:D8"/>
    <mergeCell ref="E7:H7"/>
    <mergeCell ref="I7:K7"/>
    <mergeCell ref="M2:O2"/>
    <mergeCell ref="A3:O3"/>
    <mergeCell ref="A5:B5"/>
    <mergeCell ref="C5:O5"/>
    <mergeCell ref="A6:B6"/>
    <mergeCell ref="C6:O6"/>
  </mergeCells>
  <pageMargins left="0.7" right="0.7" top="0.75" bottom="0.75" header="0.3" footer="0.3"/>
  <pageSetup paperSize="9" scale="6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5"/>
  <sheetViews>
    <sheetView topLeftCell="A84" workbookViewId="0">
      <selection activeCell="G98" sqref="G98"/>
    </sheetView>
  </sheetViews>
  <sheetFormatPr defaultRowHeight="15" x14ac:dyDescent="0.25"/>
  <sheetData>
    <row r="1" spans="1:5" x14ac:dyDescent="0.25">
      <c r="A1" s="31"/>
      <c r="B1" s="32"/>
      <c r="C1" s="68"/>
      <c r="D1" s="31"/>
      <c r="E1" s="32"/>
    </row>
    <row r="2" spans="1:5" x14ac:dyDescent="0.25">
      <c r="A2" s="31"/>
      <c r="B2" s="32"/>
      <c r="C2" s="68"/>
      <c r="D2" s="31"/>
      <c r="E2" s="32"/>
    </row>
    <row r="3" spans="1:5" x14ac:dyDescent="0.25">
      <c r="A3" s="31"/>
      <c r="B3" s="32"/>
      <c r="C3" s="68"/>
      <c r="D3" s="31"/>
      <c r="E3" s="32"/>
    </row>
    <row r="4" spans="1:5" x14ac:dyDescent="0.25">
      <c r="A4" s="31"/>
      <c r="B4" s="32"/>
      <c r="C4" s="68"/>
      <c r="D4" s="31"/>
      <c r="E4" s="32"/>
    </row>
    <row r="5" spans="1:5" x14ac:dyDescent="0.25">
      <c r="A5" s="31"/>
      <c r="B5" s="32"/>
      <c r="C5" s="68"/>
      <c r="D5" s="31"/>
      <c r="E5" s="32"/>
    </row>
    <row r="6" spans="1:5" x14ac:dyDescent="0.25">
      <c r="A6" s="31"/>
      <c r="B6" s="32"/>
      <c r="C6" s="68"/>
      <c r="D6" s="31"/>
      <c r="E6" s="32"/>
    </row>
    <row r="7" spans="1:5" x14ac:dyDescent="0.25">
      <c r="A7" s="31"/>
      <c r="B7" s="32"/>
      <c r="C7" s="68"/>
      <c r="D7" s="31"/>
      <c r="E7" s="32"/>
    </row>
    <row r="8" spans="1:5" x14ac:dyDescent="0.25">
      <c r="A8" s="31"/>
      <c r="B8" s="32"/>
      <c r="C8" s="68"/>
      <c r="D8" s="31"/>
      <c r="E8" s="32"/>
    </row>
    <row r="9" spans="1:5" x14ac:dyDescent="0.25">
      <c r="A9" s="31"/>
      <c r="B9" s="32"/>
      <c r="C9" s="68"/>
      <c r="D9" s="31"/>
      <c r="E9" s="32"/>
    </row>
    <row r="10" spans="1:5" x14ac:dyDescent="0.25">
      <c r="A10" s="31"/>
      <c r="B10" s="32"/>
      <c r="C10" s="68"/>
      <c r="D10" s="31"/>
      <c r="E10" s="32"/>
    </row>
    <row r="11" spans="1:5" x14ac:dyDescent="0.25">
      <c r="A11" s="31"/>
      <c r="B11" s="32"/>
      <c r="C11" s="68"/>
      <c r="D11" s="31"/>
      <c r="E11" s="32"/>
    </row>
    <row r="12" spans="1:5" x14ac:dyDescent="0.25">
      <c r="A12" s="31"/>
      <c r="B12" s="32"/>
      <c r="C12" s="68"/>
      <c r="D12" s="31"/>
      <c r="E12" s="32"/>
    </row>
    <row r="13" spans="1:5" x14ac:dyDescent="0.25">
      <c r="A13" s="31"/>
      <c r="B13" s="32"/>
      <c r="C13" s="68"/>
      <c r="D13" s="31"/>
      <c r="E13" s="32"/>
    </row>
    <row r="14" spans="1:5" x14ac:dyDescent="0.25">
      <c r="A14" s="31"/>
      <c r="B14" s="32"/>
      <c r="C14" s="68"/>
      <c r="D14" s="31"/>
      <c r="E14" s="32"/>
    </row>
    <row r="15" spans="1:5" x14ac:dyDescent="0.25">
      <c r="A15" s="31"/>
      <c r="B15" s="32"/>
      <c r="C15" s="68"/>
      <c r="D15" s="31"/>
      <c r="E15" s="32"/>
    </row>
    <row r="16" spans="1:5" x14ac:dyDescent="0.25">
      <c r="A16" s="31"/>
      <c r="B16" s="32"/>
      <c r="C16" s="68"/>
      <c r="D16" s="31"/>
      <c r="E16" s="32"/>
    </row>
    <row r="17" spans="1:5" x14ac:dyDescent="0.25">
      <c r="A17" s="31"/>
      <c r="B17" s="32"/>
      <c r="C17" s="68"/>
      <c r="D17" s="31"/>
      <c r="E17" s="32"/>
    </row>
    <row r="18" spans="1:5" x14ac:dyDescent="0.25">
      <c r="A18" s="31"/>
      <c r="B18" s="32"/>
      <c r="C18" s="68"/>
      <c r="D18" s="31"/>
      <c r="E18" s="32"/>
    </row>
    <row r="19" spans="1:5" x14ac:dyDescent="0.25">
      <c r="A19" s="31"/>
      <c r="B19" s="32"/>
      <c r="C19" s="68"/>
      <c r="D19" s="31"/>
      <c r="E19" s="32"/>
    </row>
    <row r="20" spans="1:5" x14ac:dyDescent="0.25">
      <c r="A20" s="31"/>
      <c r="B20" s="32"/>
      <c r="C20" s="68"/>
      <c r="D20" s="31"/>
      <c r="E20" s="32"/>
    </row>
    <row r="21" spans="1:5" x14ac:dyDescent="0.25">
      <c r="A21" s="31"/>
      <c r="B21" s="32"/>
      <c r="C21" s="68"/>
      <c r="D21" s="31"/>
      <c r="E21" s="32"/>
    </row>
    <row r="22" spans="1:5" x14ac:dyDescent="0.25">
      <c r="A22" s="31"/>
      <c r="B22" s="32"/>
      <c r="C22" s="68"/>
      <c r="D22" s="31"/>
      <c r="E22" s="32"/>
    </row>
    <row r="23" spans="1:5" x14ac:dyDescent="0.25">
      <c r="A23" s="31"/>
      <c r="B23" s="32"/>
      <c r="C23" s="68"/>
      <c r="D23" s="31"/>
      <c r="E23" s="32"/>
    </row>
    <row r="24" spans="1:5" x14ac:dyDescent="0.25">
      <c r="A24" s="31"/>
      <c r="B24" s="32"/>
      <c r="C24" s="68"/>
      <c r="D24" s="31"/>
      <c r="E24" s="32"/>
    </row>
    <row r="25" spans="1:5" x14ac:dyDescent="0.25">
      <c r="A25" s="31"/>
      <c r="B25" s="32"/>
      <c r="C25" s="68"/>
      <c r="D25" s="31"/>
      <c r="E25" s="32"/>
    </row>
    <row r="26" spans="1:5" x14ac:dyDescent="0.25">
      <c r="A26" s="31"/>
      <c r="B26" s="32"/>
      <c r="C26" s="68"/>
      <c r="D26" s="31"/>
      <c r="E26" s="32"/>
    </row>
    <row r="27" spans="1:5" x14ac:dyDescent="0.25">
      <c r="A27" s="31"/>
      <c r="B27" s="32"/>
      <c r="C27" s="68"/>
      <c r="D27" s="31"/>
      <c r="E27" s="32"/>
    </row>
    <row r="28" spans="1:5" x14ac:dyDescent="0.25">
      <c r="A28" s="31"/>
      <c r="B28" s="32"/>
      <c r="C28" s="68"/>
      <c r="D28" s="31"/>
      <c r="E28" s="32"/>
    </row>
    <row r="29" spans="1:5" x14ac:dyDescent="0.25">
      <c r="A29" s="31"/>
      <c r="B29" s="32"/>
      <c r="C29" s="68"/>
      <c r="D29" s="31"/>
      <c r="E29" s="32"/>
    </row>
    <row r="30" spans="1:5" x14ac:dyDescent="0.25">
      <c r="A30" s="31"/>
      <c r="B30" s="32"/>
      <c r="C30" s="68"/>
      <c r="D30" s="31"/>
      <c r="E30" s="32"/>
    </row>
    <row r="31" spans="1:5" x14ac:dyDescent="0.25">
      <c r="A31" s="31"/>
      <c r="B31" s="32"/>
      <c r="C31" s="68"/>
      <c r="D31" s="31"/>
      <c r="E31" s="32"/>
    </row>
    <row r="32" spans="1:5" x14ac:dyDescent="0.25">
      <c r="A32" s="31"/>
      <c r="B32" s="32"/>
      <c r="C32" s="68"/>
      <c r="D32" s="31"/>
      <c r="E32" s="32"/>
    </row>
    <row r="33" spans="1:5" x14ac:dyDescent="0.25">
      <c r="A33" s="31"/>
      <c r="B33" s="32"/>
      <c r="C33" s="68"/>
      <c r="D33" s="31"/>
      <c r="E33" s="32"/>
    </row>
    <row r="34" spans="1:5" x14ac:dyDescent="0.25">
      <c r="A34" s="31"/>
      <c r="B34" s="32"/>
      <c r="C34" s="68"/>
      <c r="D34" s="31"/>
      <c r="E34" s="32"/>
    </row>
    <row r="35" spans="1:5" x14ac:dyDescent="0.25">
      <c r="A35" s="31"/>
      <c r="B35" s="32"/>
      <c r="C35" s="68"/>
      <c r="D35" s="31"/>
      <c r="E35" s="32"/>
    </row>
    <row r="36" spans="1:5" x14ac:dyDescent="0.25">
      <c r="A36" s="31"/>
      <c r="B36" s="32"/>
      <c r="C36" s="68"/>
      <c r="D36" s="31"/>
      <c r="E36" s="32"/>
    </row>
    <row r="37" spans="1:5" x14ac:dyDescent="0.25">
      <c r="A37" s="31"/>
      <c r="B37" s="32"/>
      <c r="C37" s="68"/>
      <c r="D37" s="31"/>
      <c r="E37" s="32"/>
    </row>
    <row r="38" spans="1:5" x14ac:dyDescent="0.25">
      <c r="A38" s="31"/>
      <c r="B38" s="32"/>
      <c r="C38" s="68"/>
      <c r="D38" s="31"/>
      <c r="E38" s="32"/>
    </row>
    <row r="39" spans="1:5" x14ac:dyDescent="0.25">
      <c r="A39" s="31"/>
      <c r="B39" s="32"/>
      <c r="C39" s="68"/>
      <c r="D39" s="31"/>
      <c r="E39" s="32"/>
    </row>
    <row r="40" spans="1:5" x14ac:dyDescent="0.25">
      <c r="A40" s="31"/>
      <c r="B40" s="32"/>
      <c r="C40" s="68"/>
      <c r="D40" s="31"/>
      <c r="E40" s="32"/>
    </row>
    <row r="41" spans="1:5" x14ac:dyDescent="0.25">
      <c r="A41" s="31"/>
      <c r="B41" s="32"/>
      <c r="C41" s="68"/>
      <c r="D41" s="31"/>
      <c r="E41" s="32"/>
    </row>
    <row r="42" spans="1:5" x14ac:dyDescent="0.25">
      <c r="A42" s="31"/>
      <c r="B42" s="32"/>
      <c r="C42" s="68"/>
      <c r="D42" s="31"/>
      <c r="E42" s="32"/>
    </row>
    <row r="43" spans="1:5" x14ac:dyDescent="0.25">
      <c r="A43" s="31"/>
      <c r="B43" s="32"/>
      <c r="C43" s="68"/>
      <c r="D43" s="31"/>
      <c r="E43" s="32"/>
    </row>
    <row r="44" spans="1:5" x14ac:dyDescent="0.25">
      <c r="A44" s="31"/>
      <c r="B44" s="32"/>
      <c r="C44" s="68"/>
      <c r="D44" s="31"/>
      <c r="E44" s="32"/>
    </row>
    <row r="45" spans="1:5" x14ac:dyDescent="0.25">
      <c r="A45" s="31"/>
      <c r="B45" s="32"/>
      <c r="C45" s="68"/>
      <c r="D45" s="31"/>
      <c r="E45" s="32"/>
    </row>
    <row r="46" spans="1:5" x14ac:dyDescent="0.25">
      <c r="A46" s="31"/>
      <c r="B46" s="32"/>
      <c r="C46" s="68"/>
      <c r="D46" s="31"/>
      <c r="E46" s="32"/>
    </row>
    <row r="47" spans="1:5" x14ac:dyDescent="0.25">
      <c r="A47" s="31"/>
      <c r="B47" s="32"/>
      <c r="C47" s="68"/>
      <c r="D47" s="31"/>
      <c r="E47" s="32"/>
    </row>
    <row r="48" spans="1:5" x14ac:dyDescent="0.25">
      <c r="A48" s="31"/>
      <c r="B48" s="32"/>
      <c r="C48" s="68"/>
      <c r="D48" s="31"/>
      <c r="E48" s="32"/>
    </row>
    <row r="49" spans="1:5" x14ac:dyDescent="0.25">
      <c r="A49" s="31"/>
      <c r="B49" s="32"/>
      <c r="C49" s="68"/>
      <c r="D49" s="31"/>
      <c r="E49" s="32"/>
    </row>
    <row r="50" spans="1:5" x14ac:dyDescent="0.25">
      <c r="A50" s="31"/>
      <c r="B50" s="32"/>
      <c r="C50" s="68"/>
      <c r="D50" s="31"/>
      <c r="E50" s="32"/>
    </row>
    <row r="51" spans="1:5" x14ac:dyDescent="0.25">
      <c r="A51" s="31"/>
      <c r="B51" s="32"/>
      <c r="C51" s="68"/>
      <c r="D51" s="31"/>
      <c r="E51" s="32"/>
    </row>
    <row r="52" spans="1:5" x14ac:dyDescent="0.25">
      <c r="A52" s="31"/>
      <c r="B52" s="32"/>
      <c r="C52" s="68"/>
      <c r="D52" s="31"/>
      <c r="E52" s="32"/>
    </row>
    <row r="53" spans="1:5" x14ac:dyDescent="0.25">
      <c r="A53" s="31"/>
      <c r="B53" s="32"/>
      <c r="C53" s="68"/>
      <c r="D53" s="31"/>
      <c r="E53" s="32"/>
    </row>
    <row r="54" spans="1:5" x14ac:dyDescent="0.25">
      <c r="A54" s="31"/>
      <c r="B54" s="32"/>
      <c r="C54" s="68"/>
      <c r="D54" s="31"/>
      <c r="E54" s="32"/>
    </row>
    <row r="55" spans="1:5" x14ac:dyDescent="0.25">
      <c r="A55" s="31"/>
      <c r="B55" s="32"/>
      <c r="C55" s="68"/>
      <c r="D55" s="31"/>
      <c r="E55" s="32"/>
    </row>
    <row r="56" spans="1:5" x14ac:dyDescent="0.25">
      <c r="A56" s="31"/>
      <c r="B56" s="32"/>
      <c r="C56" s="68"/>
      <c r="D56" s="31"/>
      <c r="E56" s="32"/>
    </row>
    <row r="57" spans="1:5" x14ac:dyDescent="0.25">
      <c r="A57" s="31"/>
      <c r="B57" s="32"/>
      <c r="C57" s="68"/>
      <c r="D57" s="31"/>
      <c r="E57" s="32"/>
    </row>
    <row r="58" spans="1:5" x14ac:dyDescent="0.25">
      <c r="A58" s="31"/>
      <c r="B58" s="32"/>
      <c r="C58" s="68"/>
      <c r="D58" s="31"/>
      <c r="E58" s="32"/>
    </row>
    <row r="59" spans="1:5" x14ac:dyDescent="0.25">
      <c r="A59" s="31"/>
      <c r="B59" s="32"/>
      <c r="C59" s="68"/>
      <c r="D59" s="31"/>
      <c r="E59" s="32"/>
    </row>
    <row r="60" spans="1:5" x14ac:dyDescent="0.25">
      <c r="A60" s="31"/>
      <c r="B60" s="32"/>
      <c r="C60" s="68"/>
      <c r="D60" s="31"/>
      <c r="E60" s="32"/>
    </row>
    <row r="61" spans="1:5" x14ac:dyDescent="0.25">
      <c r="A61" s="31"/>
      <c r="B61" s="32"/>
      <c r="C61" s="68"/>
      <c r="D61" s="31"/>
      <c r="E61" s="32"/>
    </row>
    <row r="62" spans="1:5" x14ac:dyDescent="0.25">
      <c r="A62" s="31"/>
      <c r="B62" s="32"/>
      <c r="C62" s="68"/>
      <c r="D62" s="31"/>
      <c r="E62" s="32"/>
    </row>
    <row r="63" spans="1:5" x14ac:dyDescent="0.25">
      <c r="A63" s="31"/>
      <c r="B63" s="32"/>
      <c r="C63" s="68"/>
      <c r="D63" s="31"/>
      <c r="E63" s="32"/>
    </row>
    <row r="64" spans="1:5" x14ac:dyDescent="0.25">
      <c r="A64" s="31"/>
      <c r="B64" s="32"/>
      <c r="C64" s="68"/>
      <c r="D64" s="31"/>
      <c r="E64" s="32"/>
    </row>
    <row r="65" spans="1:5" x14ac:dyDescent="0.25">
      <c r="A65" s="31"/>
      <c r="B65" s="32"/>
      <c r="C65" s="68"/>
      <c r="D65" s="31"/>
      <c r="E65" s="32"/>
    </row>
    <row r="66" spans="1:5" x14ac:dyDescent="0.25">
      <c r="A66" s="31"/>
      <c r="B66" s="32"/>
      <c r="C66" s="68"/>
      <c r="D66" s="31"/>
      <c r="E66" s="32"/>
    </row>
    <row r="67" spans="1:5" x14ac:dyDescent="0.25">
      <c r="A67" s="31"/>
      <c r="B67" s="32"/>
      <c r="C67" s="68"/>
      <c r="D67" s="31"/>
      <c r="E67" s="32"/>
    </row>
    <row r="68" spans="1:5" x14ac:dyDescent="0.25">
      <c r="A68" s="31"/>
      <c r="B68" s="32"/>
      <c r="C68" s="68"/>
      <c r="D68" s="31"/>
      <c r="E68" s="32"/>
    </row>
    <row r="69" spans="1:5" x14ac:dyDescent="0.25">
      <c r="A69" s="31"/>
      <c r="B69" s="32"/>
      <c r="C69" s="68"/>
      <c r="D69" s="31"/>
      <c r="E69" s="32"/>
    </row>
    <row r="70" spans="1:5" x14ac:dyDescent="0.25">
      <c r="A70" s="31"/>
      <c r="B70" s="32"/>
      <c r="C70" s="68"/>
      <c r="D70" s="31"/>
      <c r="E70" s="32"/>
    </row>
    <row r="71" spans="1:5" x14ac:dyDescent="0.25">
      <c r="A71" s="31"/>
      <c r="B71" s="32"/>
      <c r="C71" s="68"/>
      <c r="D71" s="31"/>
      <c r="E71" s="32"/>
    </row>
    <row r="72" spans="1:5" x14ac:dyDescent="0.25">
      <c r="A72" s="31"/>
      <c r="B72" s="32"/>
      <c r="C72" s="68"/>
      <c r="D72" s="31"/>
      <c r="E72" s="32"/>
    </row>
    <row r="73" spans="1:5" x14ac:dyDescent="0.25">
      <c r="A73" s="31"/>
      <c r="B73" s="32"/>
      <c r="C73" s="68"/>
      <c r="D73" s="31"/>
      <c r="E73" s="32"/>
    </row>
    <row r="74" spans="1:5" x14ac:dyDescent="0.25">
      <c r="A74" s="31"/>
      <c r="B74" s="32"/>
      <c r="C74" s="68"/>
      <c r="D74" s="31"/>
      <c r="E74" s="32"/>
    </row>
    <row r="75" spans="1:5" x14ac:dyDescent="0.25">
      <c r="A75" s="31"/>
      <c r="B75" s="32"/>
      <c r="C75" s="68"/>
      <c r="D75" s="31"/>
      <c r="E75" s="32"/>
    </row>
    <row r="76" spans="1:5" x14ac:dyDescent="0.25">
      <c r="A76" s="31"/>
      <c r="B76" s="32"/>
      <c r="C76" s="68"/>
      <c r="D76" s="31"/>
      <c r="E76" s="32"/>
    </row>
    <row r="77" spans="1:5" x14ac:dyDescent="0.25">
      <c r="A77" s="31"/>
      <c r="B77" s="32"/>
      <c r="C77" s="68"/>
      <c r="D77" s="31"/>
      <c r="E77" s="32"/>
    </row>
    <row r="78" spans="1:5" x14ac:dyDescent="0.25">
      <c r="A78" s="31"/>
      <c r="B78" s="32"/>
      <c r="C78" s="68"/>
      <c r="D78" s="31"/>
      <c r="E78" s="32"/>
    </row>
    <row r="79" spans="1:5" x14ac:dyDescent="0.25">
      <c r="A79" s="31"/>
      <c r="B79" s="32"/>
      <c r="C79" s="68"/>
      <c r="D79" s="31"/>
      <c r="E79" s="32"/>
    </row>
    <row r="80" spans="1:5" x14ac:dyDescent="0.25">
      <c r="A80" s="31"/>
      <c r="B80" s="32"/>
      <c r="C80" s="68"/>
      <c r="D80" s="31"/>
      <c r="E80" s="32"/>
    </row>
    <row r="81" spans="1:5" x14ac:dyDescent="0.25">
      <c r="A81" s="31"/>
      <c r="B81" s="32"/>
      <c r="C81" s="68"/>
      <c r="D81" s="31"/>
      <c r="E81" s="32"/>
    </row>
    <row r="82" spans="1:5" x14ac:dyDescent="0.25">
      <c r="A82" s="31"/>
      <c r="B82" s="32"/>
      <c r="C82" s="68"/>
      <c r="D82" s="31"/>
      <c r="E82" s="32"/>
    </row>
    <row r="83" spans="1:5" x14ac:dyDescent="0.25">
      <c r="A83" s="31"/>
      <c r="B83" s="32"/>
      <c r="C83" s="68"/>
      <c r="D83" s="31"/>
      <c r="E83" s="32"/>
    </row>
    <row r="84" spans="1:5" x14ac:dyDescent="0.25">
      <c r="A84" s="31"/>
      <c r="B84" s="32"/>
      <c r="C84" s="68"/>
      <c r="D84" s="31"/>
      <c r="E84" s="32"/>
    </row>
    <row r="85" spans="1:5" x14ac:dyDescent="0.25">
      <c r="A85" s="31"/>
      <c r="B85" s="32"/>
      <c r="C85" s="68"/>
      <c r="D85" s="31"/>
      <c r="E85" s="32"/>
    </row>
    <row r="86" spans="1:5" x14ac:dyDescent="0.25">
      <c r="A86" s="31"/>
      <c r="B86" s="32"/>
      <c r="C86" s="68"/>
      <c r="D86" s="31"/>
      <c r="E86" s="32"/>
    </row>
    <row r="87" spans="1:5" x14ac:dyDescent="0.25">
      <c r="A87" s="31"/>
      <c r="B87" s="32"/>
      <c r="C87" s="68"/>
      <c r="D87" s="31"/>
      <c r="E87" s="32"/>
    </row>
    <row r="88" spans="1:5" x14ac:dyDescent="0.25">
      <c r="A88" s="31"/>
      <c r="B88" s="32"/>
      <c r="C88" s="68"/>
      <c r="D88" s="31"/>
      <c r="E88" s="32"/>
    </row>
    <row r="89" spans="1:5" x14ac:dyDescent="0.25">
      <c r="A89" s="31"/>
      <c r="B89" s="32"/>
      <c r="C89" s="68"/>
      <c r="D89" s="31"/>
      <c r="E89" s="32"/>
    </row>
    <row r="90" spans="1:5" x14ac:dyDescent="0.25">
      <c r="A90" s="31"/>
      <c r="B90" s="32"/>
      <c r="C90" s="68"/>
      <c r="D90" s="31"/>
      <c r="E90" s="32"/>
    </row>
    <row r="91" spans="1:5" x14ac:dyDescent="0.25">
      <c r="A91" s="31"/>
      <c r="B91" s="32"/>
      <c r="C91" s="68"/>
      <c r="D91" s="31"/>
      <c r="E91" s="32"/>
    </row>
    <row r="92" spans="1:5" x14ac:dyDescent="0.25">
      <c r="A92" s="31"/>
      <c r="B92" s="32"/>
      <c r="C92" s="68"/>
      <c r="D92" s="31"/>
      <c r="E92" s="32"/>
    </row>
    <row r="93" spans="1:5" x14ac:dyDescent="0.25">
      <c r="A93" s="31"/>
      <c r="B93" s="32"/>
      <c r="C93" s="68"/>
      <c r="D93" s="31"/>
      <c r="E93" s="32"/>
    </row>
    <row r="94" spans="1:5" x14ac:dyDescent="0.25">
      <c r="A94" s="31"/>
      <c r="B94" s="32"/>
      <c r="C94" s="68"/>
      <c r="D94" s="31"/>
      <c r="E94" s="32"/>
    </row>
    <row r="95" spans="1:5" x14ac:dyDescent="0.25">
      <c r="A95" s="31"/>
      <c r="B95" s="32"/>
      <c r="C95" s="68"/>
      <c r="D95" s="31"/>
      <c r="E95" s="32"/>
    </row>
    <row r="96" spans="1:5" x14ac:dyDescent="0.25">
      <c r="A96" s="31"/>
      <c r="B96" s="32"/>
      <c r="C96" s="68"/>
      <c r="D96" s="31"/>
      <c r="E96" s="32"/>
    </row>
    <row r="97" spans="1:5" x14ac:dyDescent="0.25">
      <c r="A97" s="31"/>
      <c r="B97" s="32"/>
      <c r="C97" s="68"/>
      <c r="D97" s="31"/>
      <c r="E97" s="32"/>
    </row>
    <row r="98" spans="1:5" x14ac:dyDescent="0.25">
      <c r="A98" s="31"/>
      <c r="B98" s="32"/>
      <c r="C98" s="68"/>
      <c r="D98" s="31"/>
      <c r="E98" s="32"/>
    </row>
    <row r="99" spans="1:5" x14ac:dyDescent="0.25">
      <c r="A99" s="32"/>
      <c r="B99" s="32"/>
      <c r="C99" s="32"/>
      <c r="D99" s="31"/>
      <c r="E99" s="32"/>
    </row>
    <row r="100" spans="1:5" x14ac:dyDescent="0.25">
      <c r="A100" s="32"/>
      <c r="B100" s="32"/>
      <c r="C100" s="32"/>
      <c r="D100" s="31"/>
      <c r="E100" s="32"/>
    </row>
    <row r="101" spans="1:5" x14ac:dyDescent="0.25">
      <c r="A101" s="32"/>
      <c r="B101" s="32"/>
      <c r="C101" s="32"/>
      <c r="D101" s="31"/>
      <c r="E101" s="32"/>
    </row>
    <row r="102" spans="1:5" x14ac:dyDescent="0.25">
      <c r="A102" s="32"/>
      <c r="B102" s="32"/>
      <c r="C102" s="32"/>
      <c r="D102" s="31"/>
      <c r="E102" s="32"/>
    </row>
    <row r="103" spans="1:5" x14ac:dyDescent="0.25">
      <c r="A103" s="32"/>
      <c r="B103" s="32"/>
      <c r="C103" s="32"/>
      <c r="D103" s="32"/>
      <c r="E103" s="32"/>
    </row>
    <row r="104" spans="1:5" x14ac:dyDescent="0.25">
      <c r="D104" s="32"/>
      <c r="E104" s="32"/>
    </row>
    <row r="105" spans="1:5" x14ac:dyDescent="0.25">
      <c r="D105" s="32"/>
      <c r="E105" s="3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обосн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2026-07-22T02:46:51Z</dcterms:modified>
</cp:coreProperties>
</file>