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4 ст.93 (44) 2026\поддоны аптека\"/>
    </mc:Choice>
  </mc:AlternateContent>
  <bookViews>
    <workbookView xWindow="0" yWindow="0" windowWidth="28800" windowHeight="12300"/>
  </bookViews>
  <sheets>
    <sheet name="учебные пособия" sheetId="13" r:id="rId1"/>
  </sheets>
  <calcPr calcId="162913" refMode="R1C1"/>
</workbook>
</file>

<file path=xl/calcChain.xml><?xml version="1.0" encoding="utf-8"?>
<calcChain xmlns="http://schemas.openxmlformats.org/spreadsheetml/2006/main">
  <c r="Q12" i="13" l="1"/>
  <c r="D12" i="13"/>
  <c r="I12" i="13"/>
  <c r="H12" i="13"/>
  <c r="G12" i="13"/>
  <c r="F12" i="13"/>
  <c r="E12" i="13"/>
  <c r="F11" i="13"/>
  <c r="K10" i="13"/>
  <c r="O10" i="13" s="1"/>
  <c r="J10" i="13"/>
  <c r="H10" i="13"/>
  <c r="F10" i="13"/>
  <c r="Q10" i="13" s="1"/>
  <c r="L10" i="13" l="1"/>
  <c r="M10" i="13"/>
  <c r="P10" i="13" l="1"/>
  <c r="N10" i="13"/>
  <c r="K11" i="13"/>
  <c r="K12" i="13" s="1"/>
  <c r="J11" i="13"/>
  <c r="J12" i="13" s="1"/>
  <c r="H11" i="13"/>
  <c r="Q11" i="13" l="1"/>
  <c r="O11" i="13"/>
  <c r="O12" i="13" s="1"/>
  <c r="L11" i="13"/>
  <c r="L12" i="13" s="1"/>
  <c r="M11" i="13"/>
  <c r="M12" i="13" s="1"/>
  <c r="P11" i="13" l="1"/>
  <c r="P12" i="13" s="1"/>
  <c r="N11" i="13"/>
  <c r="N12" i="13" s="1"/>
</calcChain>
</file>

<file path=xl/sharedStrings.xml><?xml version="1.0" encoding="utf-8"?>
<sst xmlns="http://schemas.openxmlformats.org/spreadsheetml/2006/main" count="38" uniqueCount="27">
  <si>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</si>
  <si>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</si>
  <si>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</si>
  <si>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</si>
  <si>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</si>
  <si>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</si>
  <si>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</si>
  <si>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</si>
  <si>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</si>
  <si>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</si>
  <si>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</si>
  <si>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</si>
  <si>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</si>
  <si>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</si>
  <si>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</si>
  <si>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</si>
  <si>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</si>
  <si>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</si>
  <si>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</si>
  <si>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</si>
  <si>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</si>
  <si>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КП №1                                                         Вх. №1131/26 от 24.07.26</t>
  </si>
  <si>
    <t>КП №1                                                         Вх. №1171/26 от 03.08.26</t>
  </si>
  <si>
    <t>на оказание услуг по поставке поддонов</t>
  </si>
  <si>
    <t xml:space="preserve">Паллет п/э 1200x800х150 сплошной, на 3-х полозьях TR 1208-1 серый
</t>
  </si>
  <si>
    <t xml:space="preserve">Паллет п/э 800x600х150 сплошной, на
3-х полозьях TR 680 черный
</t>
  </si>
  <si>
    <t>КП №1                                                         Вх. №1173/26 от 03.08.26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</si>
</sst>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4" fontId="6" fillId="0" borderId="31" xfId="0" applyNumberFormat="1" applyFont="1" applyBorder="1" applyAlignment="1">
      <alignment horizontal="right" vertical="center" shrinkToFit="1"/>
    </xf>
    <xf numFmtId="4" fontId="6" fillId="0" borderId="32" xfId="0" applyNumberFormat="1" applyFont="1" applyBorder="1" applyAlignment="1">
      <alignment horizontal="right" vertical="center" shrinkToFit="1"/>
    </xf>
    <xf numFmtId="4" fontId="6" fillId="0" borderId="33" xfId="0" applyNumberFormat="1" applyFont="1" applyBorder="1" applyAlignment="1">
      <alignment horizontal="right" vertical="center" shrinkToFit="1"/>
    </xf>
    <xf numFmtId="4" fontId="6" fillId="0" borderId="30" xfId="0" applyNumberFormat="1" applyFont="1" applyBorder="1" applyAlignment="1">
      <alignment horizontal="right" vertical="center" shrinkToFit="1"/>
    </xf>
    <xf numFmtId="4" fontId="10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3" fontId="13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topLeftCell="A4" zoomScale="85" zoomScaleNormal="85" workbookViewId="0">
      <selection activeCell="J11" sqref="J11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21.42578125" style="7" customWidth="1"/>
    <col min="9" max="9" width="12.7109375" style="7" customWidth="1"/>
    <col min="10" max="10" width="21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56" t="s">
        <v>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s="33" customFormat="1" ht="15.75" x14ac:dyDescent="0.25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s="33" customFormat="1" ht="18.75" customHeight="1" x14ac:dyDescent="0.25">
      <c r="A3" s="58" t="s">
        <v>23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s="33" customFormat="1" ht="96.75" customHeight="1" thickBot="1" x14ac:dyDescent="0.3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15" customHeight="1" thickBot="1" x14ac:dyDescent="0.3">
      <c r="A5" s="60" t="s">
        <v>5</v>
      </c>
      <c r="B5" s="63" t="s">
        <v>0</v>
      </c>
      <c r="C5" s="66" t="s">
        <v>18</v>
      </c>
      <c r="D5" s="69" t="s">
        <v>1</v>
      </c>
      <c r="E5" s="72" t="s">
        <v>2</v>
      </c>
      <c r="F5" s="73"/>
      <c r="G5" s="73"/>
      <c r="H5" s="73"/>
      <c r="I5" s="73"/>
      <c r="J5" s="74"/>
      <c r="K5" s="75" t="s">
        <v>10</v>
      </c>
      <c r="L5" s="76"/>
      <c r="M5" s="42" t="s">
        <v>3</v>
      </c>
      <c r="N5" s="43"/>
      <c r="O5" s="42" t="s">
        <v>4</v>
      </c>
      <c r="P5" s="43"/>
      <c r="Q5" s="43" t="s">
        <v>15</v>
      </c>
    </row>
    <row r="6" spans="1:17" s="1" customFormat="1" ht="120.75" customHeight="1" x14ac:dyDescent="0.25">
      <c r="A6" s="61"/>
      <c r="B6" s="64"/>
      <c r="C6" s="67"/>
      <c r="D6" s="70"/>
      <c r="E6" s="48" t="s">
        <v>22</v>
      </c>
      <c r="F6" s="49"/>
      <c r="G6" s="48" t="s">
        <v>26</v>
      </c>
      <c r="H6" s="49"/>
      <c r="I6" s="48" t="s">
        <v>21</v>
      </c>
      <c r="J6" s="49"/>
      <c r="K6" s="77"/>
      <c r="L6" s="78"/>
      <c r="M6" s="44"/>
      <c r="N6" s="45"/>
      <c r="O6" s="46"/>
      <c r="P6" s="47"/>
      <c r="Q6" s="45"/>
    </row>
    <row r="7" spans="1:17" s="1" customFormat="1" ht="19.5" customHeight="1" thickBot="1" x14ac:dyDescent="0.3">
      <c r="A7" s="62"/>
      <c r="B7" s="65"/>
      <c r="C7" s="68"/>
      <c r="D7" s="71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45"/>
    </row>
    <row r="8" spans="1:17" s="1" customFormat="1" ht="12.75" customHeight="1" thickBot="1" x14ac:dyDescent="0.3">
      <c r="A8" s="3">
        <v>1</v>
      </c>
      <c r="B8" s="2">
        <v>2</v>
      </c>
      <c r="C8" s="29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50"/>
      <c r="B9" s="51"/>
      <c r="C9" s="51"/>
      <c r="D9" s="52"/>
      <c r="E9" s="53" t="s">
        <v>11</v>
      </c>
      <c r="F9" s="54"/>
      <c r="G9" s="53" t="s">
        <v>12</v>
      </c>
      <c r="H9" s="54"/>
      <c r="I9" s="53" t="s">
        <v>13</v>
      </c>
      <c r="J9" s="54"/>
      <c r="K9" s="55" t="s">
        <v>14</v>
      </c>
      <c r="L9" s="54"/>
      <c r="M9" s="22"/>
      <c r="N9" s="20"/>
      <c r="O9" s="16"/>
      <c r="P9" s="17"/>
      <c r="Q9" s="19"/>
    </row>
    <row r="10" spans="1:17" ht="72.75" customHeight="1" x14ac:dyDescent="0.25">
      <c r="A10" s="37">
        <v>1</v>
      </c>
      <c r="B10" s="39" t="s">
        <v>24</v>
      </c>
      <c r="C10" s="30" t="s">
        <v>19</v>
      </c>
      <c r="D10" s="31">
        <v>22</v>
      </c>
      <c r="E10" s="32">
        <v>7935</v>
      </c>
      <c r="F10" s="27">
        <f>ROUND(D10*E10,2)</f>
        <v>174570</v>
      </c>
      <c r="G10" s="32">
        <v>8252.4</v>
      </c>
      <c r="H10" s="27">
        <f>ROUND(D10*G10,2)</f>
        <v>181552.8</v>
      </c>
      <c r="I10" s="38">
        <v>8490.4500000000007</v>
      </c>
      <c r="J10" s="27">
        <f>ROUND(D10*I10,2)</f>
        <v>186789.9</v>
      </c>
      <c r="K10" s="28">
        <f>ROUND(IF(SUM(E10,G10,I10)&gt;0,AVERAGE(E10,G10,I10),0),2)</f>
        <v>8225.9500000000007</v>
      </c>
      <c r="L10" s="28">
        <f>ROUND(D10*K10,2)</f>
        <v>180970.9</v>
      </c>
      <c r="M10" s="28">
        <f>ROUND(IF(K10&gt;0,STDEV(E10,G10,I10),0),2)</f>
        <v>278.67</v>
      </c>
      <c r="N10" s="28">
        <f>ROUND(IF(L10&gt;0,STDEV(F10,H10,J10),0),2)</f>
        <v>6130.7</v>
      </c>
      <c r="O10" s="28">
        <f>ROUND(IF(K10&gt;0,STDEV(E10,G10,I10)/AVERAGE(E10,G10,I10)*100,0),2)</f>
        <v>3.39</v>
      </c>
      <c r="P10" s="28">
        <f>ROUND(IF(L10&gt;0,STDEV(F10,H10,J10)/AVERAGE(F10,H10,J10)*100,0),2)</f>
        <v>3.39</v>
      </c>
      <c r="Q10" s="28">
        <f>MIN(F10)</f>
        <v>174570</v>
      </c>
    </row>
    <row r="11" spans="1:17" ht="44.25" customHeight="1" x14ac:dyDescent="0.25">
      <c r="A11" s="37">
        <v>1</v>
      </c>
      <c r="B11" s="40" t="s">
        <v>25</v>
      </c>
      <c r="C11" s="30" t="s">
        <v>19</v>
      </c>
      <c r="D11" s="31">
        <v>6</v>
      </c>
      <c r="E11" s="32">
        <v>3328</v>
      </c>
      <c r="F11" s="27">
        <f>ROUND(D11*E11,2)</f>
        <v>19968</v>
      </c>
      <c r="G11" s="32">
        <v>3461.12</v>
      </c>
      <c r="H11" s="27">
        <f>ROUND(D11*G11,2)</f>
        <v>20766.72</v>
      </c>
      <c r="I11" s="38">
        <v>3560.96</v>
      </c>
      <c r="J11" s="27">
        <f>ROUND(D11*I11,2)</f>
        <v>21365.759999999998</v>
      </c>
      <c r="K11" s="28">
        <f>ROUND(IF(SUM(E11,G11,I11)&gt;0,AVERAGE(E11,G11,I11),0),2)</f>
        <v>3450.03</v>
      </c>
      <c r="L11" s="28">
        <f>ROUND(D11*K11,2)</f>
        <v>20700.18</v>
      </c>
      <c r="M11" s="28">
        <f>ROUND(IF(K11&gt;0,STDEV(E11,G11,I11),0),2)</f>
        <v>116.88</v>
      </c>
      <c r="N11" s="28">
        <f>ROUND(IF(L11&gt;0,STDEV(F11,H11,J11),0),2)</f>
        <v>701.25</v>
      </c>
      <c r="O11" s="28">
        <f>ROUND(IF(K11&gt;0,STDEV(E11,G11,I11)/AVERAGE(E11,G11,I11)*100,0),2)</f>
        <v>3.39</v>
      </c>
      <c r="P11" s="28">
        <f>ROUND(IF(L11&gt;0,STDEV(F11,H11,J11)/AVERAGE(F11,H11,J11)*100,0),2)</f>
        <v>3.39</v>
      </c>
      <c r="Q11" s="28">
        <f>MIN(F11)</f>
        <v>19968</v>
      </c>
    </row>
    <row r="12" spans="1:17" ht="40.5" customHeight="1" thickBot="1" x14ac:dyDescent="0.3">
      <c r="A12" s="34" t="s">
        <v>6</v>
      </c>
      <c r="B12" s="35"/>
      <c r="C12" s="35"/>
      <c r="D12" s="36">
        <f t="shared" ref="D12:Q12" si="0">SUM(D10:D11)</f>
        <v>28</v>
      </c>
      <c r="E12" s="23">
        <f t="shared" si="0"/>
        <v>11263</v>
      </c>
      <c r="F12" s="23">
        <f t="shared" si="0"/>
        <v>194538</v>
      </c>
      <c r="G12" s="23">
        <f t="shared" si="0"/>
        <v>11713.52</v>
      </c>
      <c r="H12" s="23">
        <f t="shared" si="0"/>
        <v>202319.52</v>
      </c>
      <c r="I12" s="23">
        <f t="shared" si="0"/>
        <v>12051.41</v>
      </c>
      <c r="J12" s="23">
        <f t="shared" si="0"/>
        <v>208155.66</v>
      </c>
      <c r="K12" s="23">
        <f t="shared" si="0"/>
        <v>11675.980000000001</v>
      </c>
      <c r="L12" s="23">
        <f t="shared" si="0"/>
        <v>201671.08</v>
      </c>
      <c r="M12" s="24">
        <f t="shared" si="0"/>
        <v>395.55</v>
      </c>
      <c r="N12" s="25">
        <f t="shared" si="0"/>
        <v>6831.95</v>
      </c>
      <c r="O12" s="24">
        <f t="shared" si="0"/>
        <v>6.78</v>
      </c>
      <c r="P12" s="26">
        <f t="shared" si="0"/>
        <v>6.78</v>
      </c>
      <c r="Q12" s="23">
        <f t="shared" si="0"/>
        <v>194538</v>
      </c>
    </row>
    <row r="13" spans="1:17" x14ac:dyDescent="0.25">
      <c r="M13" s="15"/>
      <c r="N13" s="15"/>
      <c r="O13" s="15"/>
      <c r="P13" s="15"/>
    </row>
    <row r="14" spans="1:17" ht="87.75" customHeight="1" x14ac:dyDescent="0.25"/>
    <row r="15" spans="1:17" ht="15.75" x14ac:dyDescent="0.25">
      <c r="B15" s="41" t="s">
        <v>20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s="8" customFormat="1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11"/>
      <c r="L16" s="11"/>
      <c r="M16" s="7"/>
      <c r="N16" s="7"/>
      <c r="O16" s="7"/>
      <c r="P16" s="7"/>
      <c r="Q16" s="7"/>
    </row>
    <row r="17" spans="1:17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9"/>
      <c r="L17" s="9"/>
      <c r="M17" s="10"/>
      <c r="N17" s="10"/>
      <c r="O17" s="10"/>
      <c r="P17" s="10"/>
      <c r="Q17" s="10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B15:Q15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учебные пособия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2026-08-05T06:41:10Z</dcterms:modified>
</cp:coreProperties>
</file>