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Электронный бюджет\Desktop\Контракты\2026\Хозы\закупка\"/>
    </mc:Choice>
  </mc:AlternateContent>
  <bookViews>
    <workbookView xWindow="0" yWindow="0" windowWidth="16170" windowHeight="5445"/>
  </bookViews>
  <sheets>
    <sheet name="ОБОСНОВАНИЕ" sheetId="3" r:id="rId1"/>
    <sheet name="ИНСТРУКЦИЯ" sheetId="4" r:id="rId2"/>
  </sheets>
  <definedNames>
    <definedName name="_xlnm._FilterDatabase" localSheetId="0" hidden="1">ОБОСНОВАНИЕ!$B$17:$L$42</definedName>
    <definedName name="_xlnm.Print_Titles" localSheetId="0">ОБОСНОВАНИЕ!$17:$17</definedName>
    <definedName name="_xlnm.Print_Area" localSheetId="0">ОБОСНОВАНИЕ!$B$1:$L$54</definedName>
  </definedNames>
  <calcPr calcId="162913"/>
</workbook>
</file>

<file path=xl/calcChain.xml><?xml version="1.0" encoding="utf-8"?>
<calcChain xmlns="http://schemas.openxmlformats.org/spreadsheetml/2006/main">
  <c r="L35" i="3" l="1"/>
  <c r="K35" i="3" s="1"/>
  <c r="J35" i="3"/>
  <c r="L22" i="3"/>
  <c r="L31" i="3" l="1"/>
  <c r="K31" i="3" s="1"/>
  <c r="J31" i="3"/>
  <c r="L37" i="3"/>
  <c r="K37" i="3" s="1"/>
  <c r="J37" i="3"/>
  <c r="L33" i="3"/>
  <c r="K33" i="3" s="1"/>
  <c r="J33" i="3"/>
  <c r="L34" i="3"/>
  <c r="K34" i="3" s="1"/>
  <c r="J34" i="3"/>
  <c r="L32" i="3"/>
  <c r="K32" i="3" s="1"/>
  <c r="J32" i="3"/>
  <c r="L30" i="3"/>
  <c r="K30" i="3" s="1"/>
  <c r="J30" i="3"/>
  <c r="L36" i="3"/>
  <c r="K36" i="3" s="1"/>
  <c r="J36" i="3"/>
  <c r="L29" i="3"/>
  <c r="K29" i="3" s="1"/>
  <c r="J29" i="3"/>
  <c r="L28" i="3"/>
  <c r="K28" i="3" s="1"/>
  <c r="J28" i="3"/>
  <c r="L27" i="3"/>
  <c r="K27" i="3" s="1"/>
  <c r="J27" i="3"/>
  <c r="L26" i="3"/>
  <c r="K26" i="3" s="1"/>
  <c r="J26" i="3"/>
  <c r="L25" i="3"/>
  <c r="K25" i="3" s="1"/>
  <c r="J25" i="3"/>
  <c r="L24" i="3"/>
  <c r="K24" i="3" s="1"/>
  <c r="J24" i="3"/>
  <c r="L23" i="3"/>
  <c r="K23" i="3" s="1"/>
  <c r="J23" i="3"/>
  <c r="K22" i="3"/>
  <c r="J22" i="3"/>
  <c r="L21" i="3"/>
  <c r="K21" i="3" s="1"/>
  <c r="J21" i="3"/>
  <c r="L19" i="3"/>
  <c r="K19" i="3" s="1"/>
  <c r="J19" i="3"/>
  <c r="L20" i="3"/>
  <c r="K20" i="3" s="1"/>
  <c r="J20" i="3"/>
  <c r="L18" i="3"/>
  <c r="K18" i="3" s="1"/>
  <c r="J18" i="3"/>
  <c r="J38" i="3" l="1"/>
  <c r="L38" i="3"/>
  <c r="K38" i="3" s="1"/>
  <c r="J39" i="3"/>
  <c r="L39" i="3"/>
  <c r="K39" i="3" s="1"/>
  <c r="K40" i="3" l="1"/>
  <c r="D51" i="3" s="1"/>
</calcChain>
</file>

<file path=xl/sharedStrings.xml><?xml version="1.0" encoding="utf-8"?>
<sst xmlns="http://schemas.openxmlformats.org/spreadsheetml/2006/main" count="106" uniqueCount="89">
  <si>
    <t>Объект закупки</t>
  </si>
  <si>
    <t>Расчет НМЦК (ЦКЕП)</t>
  </si>
  <si>
    <t>Коэффициент вариации</t>
  </si>
  <si>
    <t>Количество источников ценовой информации</t>
  </si>
  <si>
    <t>Количество</t>
  </si>
  <si>
    <t xml:space="preserve">ИНСТРУКЦИЯ </t>
  </si>
  <si>
    <t>по заполнению обоснования НМЦК</t>
  </si>
  <si>
    <t>Колонка 1</t>
  </si>
  <si>
    <t>Колонка 2</t>
  </si>
  <si>
    <t>В данной колонке количество указывается только целыми числами без указания единиц измерения</t>
  </si>
  <si>
    <t>Колонка 3</t>
  </si>
  <si>
    <t>Колонка 4</t>
  </si>
  <si>
    <t>Колонки 5-9</t>
  </si>
  <si>
    <t>В данной колонке количество указывается числами без указания единиц валюты</t>
  </si>
  <si>
    <t>Колонка 10</t>
  </si>
  <si>
    <t>Колонка 11</t>
  </si>
  <si>
    <t>Колонка 11*</t>
  </si>
  <si>
    <t>Указывается количество используемых источников ценовой информации от 3 до 5.</t>
  </si>
  <si>
    <t xml:space="preserve">Указывается количество закупаемого товара (работы, услуги). </t>
  </si>
  <si>
    <t>При определении цены контракта, заключаемого с единственным поставщиком (подрядчиком, исполнителем)</t>
  </si>
  <si>
    <t>в данной графе вручную прописывается минимально предложенная цена контракта, указанная в колонках 5-9</t>
  </si>
  <si>
    <t>В источнике ценовой информации указываются данные из коммерческих предложений (КП),</t>
  </si>
  <si>
    <t>каталогов (КАТ), реестра контрактов (РК), сайтов поставщиков (СП) и иных источников.</t>
  </si>
  <si>
    <t>Указываются основные характеристики объекта закупки и единица измерения (пачки, наборы, комплекты и т.п.)</t>
  </si>
  <si>
    <r>
      <t xml:space="preserve">Указывается источник иноформации (в заголовке) и </t>
    </r>
    <r>
      <rPr>
        <b/>
        <sz val="10"/>
        <rFont val="Arial"/>
        <family val="2"/>
        <charset val="204"/>
      </rPr>
      <t>цена единицы товара</t>
    </r>
    <r>
      <rPr>
        <sz val="10"/>
        <rFont val="Arial"/>
        <family val="2"/>
        <charset val="204"/>
      </rPr>
      <t>, работы услуги в рублях.</t>
    </r>
  </si>
  <si>
    <t>Заполняется программой автоматически по формуле из Приказа МЭР РФ</t>
  </si>
  <si>
    <t>автоматичски по формуле из Приказа МЭР</t>
  </si>
  <si>
    <t>При определении начальной (максимальной) цены контракта, данная графа заполняется программой</t>
  </si>
  <si>
    <t>предложившего наибольшую цену, заменив его на предложение иного поставщика (подрядчика, исполнителя)</t>
  </si>
  <si>
    <r>
      <t>Коэффициент вариации не должен превышать 33%</t>
    </r>
    <r>
      <rPr>
        <sz val="10"/>
        <rFont val="Arial"/>
        <family val="2"/>
        <charset val="204"/>
      </rPr>
      <t xml:space="preserve">. Если коэффициент вариации превышает 33%, </t>
    </r>
  </si>
  <si>
    <t>(подрядчика, исполнителя), с меньшей ценой.</t>
  </si>
  <si>
    <r>
      <t xml:space="preserve">то ячейка выделится </t>
    </r>
    <r>
      <rPr>
        <b/>
        <sz val="10"/>
        <color indexed="10"/>
        <rFont val="Arial"/>
        <family val="2"/>
        <charset val="204"/>
      </rPr>
      <t>красным цветом</t>
    </r>
    <r>
      <rPr>
        <sz val="10"/>
        <rFont val="Arial"/>
        <family val="2"/>
        <charset val="204"/>
      </rPr>
      <t xml:space="preserve"> и из расчета необхомо исключить ценовое предложение поставщика </t>
    </r>
  </si>
  <si>
    <t>№№ п/п</t>
  </si>
  <si>
    <t>где: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</si>
  <si>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</si>
  <si>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</si>
  <si>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</si>
  <si>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r>
      <t xml:space="preserve">Используемый метод:  </t>
    </r>
    <r>
      <rPr>
        <sz val="10"/>
        <rFont val="Arial"/>
        <family val="2"/>
        <charset val="204"/>
      </rPr>
      <t xml:space="preserve">метод сопоставимых рыночных цен (анализ рынка), с использованием формулы расчета   </t>
    </r>
  </si>
  <si>
    <t>&lt;ц&gt; - средняя арифметическая величина цены единицы товара, работы, услуги;</t>
  </si>
  <si>
    <t xml:space="preserve">       - цена единицы товара, работы, услуги, указанная в источнике с номером i;</t>
  </si>
  <si>
    <t xml:space="preserve">                                         - среднее квадратичное отклонение;</t>
  </si>
  <si>
    <t>Средняя цена
 за единицу</t>
  </si>
  <si>
    <t>Цена контракта включает в себя: стоимость услуг, и иные расходы исполнителя, связанные с исполнением условий контракта</t>
  </si>
  <si>
    <t>ОБОСНОВАНИЕ НАЧАЛЬНОЙ (МАКСИМАЛЬНОЙ) ЦЕНЫ ДОГОВОРА</t>
  </si>
  <si>
    <t>Указывается объект закупки (предмет ДОГОВОРА)</t>
  </si>
  <si>
    <t>НМЦК:</t>
  </si>
  <si>
    <r>
      <t xml:space="preserve">Цены поставщиков (исполнителей, подрядчиков)   </t>
    </r>
    <r>
      <rPr>
        <b/>
        <sz val="10"/>
        <rFont val="Times New Roman"/>
        <family val="1"/>
        <charset val="204"/>
      </rPr>
      <t xml:space="preserve">за </t>
    </r>
    <r>
      <rPr>
        <sz val="10"/>
        <rFont val="Times New Roman"/>
        <family val="1"/>
        <charset val="204"/>
      </rPr>
      <t>единицу товара, рублей</t>
    </r>
  </si>
  <si>
    <t xml:space="preserve">Юрисконсульт </t>
  </si>
  <si>
    <t xml:space="preserve">В соответствии с требованиями, предусмотренными ст, 22 Федерального закона от 05,04,2013 № 44-ФЗ и с учётом Приказа Министерства экономического развития РФ от 2 октября 2013 г, № 567 начальная (максимальная) цена контракта (далее – НМЦК) определяется и обосновывается посредством применения метода сопоставимых рыночных цен (анализа рынка),
В целях получения ценовой информации в отношении товара, работ, услуг  для определения НМЦК были выполнены процедуры согласно п, 3,7 Рекомендаций Приказа Министерства экономического развития РФ от 2 октября 2013 г, № 567,
НМЦК определена на основании полученных ответов от потенциальных поставщиков/исполнителей/подрядчиков по формуле: </t>
  </si>
  <si>
    <t xml:space="preserve">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услуг,          </t>
  </si>
  <si>
    <t>Ед, изм,</t>
  </si>
  <si>
    <t>.- НМЦК, определяемая методом сопоставимых рыночных цен (анализа рынка);</t>
  </si>
  <si>
    <t>n - количество значений, используемых в расчете</t>
  </si>
  <si>
    <t>Коэффициент вариации не превышает 33,00 %, поэтому совокупность цен принимается однородной,</t>
  </si>
  <si>
    <r>
      <t>ц</t>
    </r>
    <r>
      <rPr>
        <vertAlign val="subscript"/>
        <sz val="14"/>
        <rFont val="Arial"/>
        <family val="2"/>
        <charset val="204"/>
      </rPr>
      <t>i</t>
    </r>
  </si>
  <si>
    <t>упак</t>
  </si>
  <si>
    <t>С. В. Кузнецов</t>
  </si>
  <si>
    <t>дата подготовки 27.03.2026</t>
  </si>
  <si>
    <t>(пятьдесят шесть тысяч шестьсот тридцать пять рублей 00 копеек)</t>
  </si>
  <si>
    <t>Коммерческое предложение вх№ 202 от 13.02.2026 г.</t>
  </si>
  <si>
    <t>Коммерческое предложение вх№ 206 от 13.02.2026 г.</t>
  </si>
  <si>
    <t>коммерческое предложение вх№ 204  от 13.02.2026 г.</t>
  </si>
  <si>
    <t>Перчатки х/б с ПВХ 10 класс 5-ти нитка (250) Ормис-ДВ</t>
  </si>
  <si>
    <t>Губка д/посуды нерж б-10см</t>
  </si>
  <si>
    <t>Салфетка Big City д/уборки вискоза 5шт Фламенко (38) Биосфера Сервис</t>
  </si>
  <si>
    <t>М/т Душистое облако Ароматное Ассорти спец рецепт 100гр (96/30) НМЖК*</t>
  </si>
  <si>
    <t>СМС BiMax-Автомат 100 пятен 400гр (24) Казань №2501-1</t>
  </si>
  <si>
    <t>СМС RAIN универсал 400г (11) Алтсинтез</t>
  </si>
  <si>
    <t>Ч/с Мистер Пропер Универсал с отбеливателем 400гр (22) Проктер</t>
  </si>
  <si>
    <t>Ч/с Пемолюкс Морской Бриз Сила-5 сода-эффект 480г (16) Эра</t>
  </si>
  <si>
    <t>Ч/ж Санокс-гель д/сантехники 750мл (15) Аист</t>
  </si>
  <si>
    <t>Крем д/рук СКС PROFLINE защитный гидрофобного действия от воды 100мл (100) ДИНАКОМ</t>
  </si>
  <si>
    <t>Крем д/рук СКС PROFLINE восстанавливающий 100мл (100) ДИНАКОМ</t>
  </si>
  <si>
    <t>М/жидкое RAIN крем-мыло Клубника-Йогурт 500мл дозатор (20) Алтсинтез</t>
  </si>
  <si>
    <t>Ч/с Сода кальцинированная 500гр (40) Бахташ</t>
  </si>
  <si>
    <t>Ж/м Luir Shine д/стекол/зеркал 500мл спрей (10) МЕДЭКС НПК</t>
  </si>
  <si>
    <t>Полотно холстопрошивное 50м*150см белое</t>
  </si>
  <si>
    <t>Перчатки бытовые латексные с хлопковым напылением размер 7 M (200) Криз</t>
  </si>
  <si>
    <t>Перчатки бытовые латексные с хлопковым напылением размер 8 L (200) Криз</t>
  </si>
  <si>
    <t>Фольга алюм пищевая 10м*29см 9мкн GRIFON COTA GR в пленке (24) Отрох</t>
  </si>
  <si>
    <t>Отбеливатель Белизна 1л Лайт (12) Алексанян О.А ИП</t>
  </si>
  <si>
    <t>Ч/ж Крот 500мл (12) Бахташ</t>
  </si>
  <si>
    <t>Полотенце бумажное INSHIRO белый 2сл 2р\л/\11 (12) 51122I</t>
  </si>
  <si>
    <t>Ж/м Лайт д/посуды Алоэ 500мл (20) Алексанян О.А ИП</t>
  </si>
  <si>
    <t>пар</t>
  </si>
  <si>
    <t>шт.</t>
  </si>
  <si>
    <t>пач.</t>
  </si>
  <si>
    <t>шт</t>
  </si>
  <si>
    <t>метр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</si>
</sst>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rgb="FF000000"/>
      <name val="Verdana"/>
      <family val="2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bscript"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0" fillId="0" borderId="0" xfId="0" applyFill="1"/>
    <xf numFmtId="0" fontId="10" fillId="0" borderId="1" xfId="0" applyFont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Fill="1"/>
    <xf numFmtId="0" fontId="8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5" fillId="0" borderId="0" xfId="0" applyFont="1"/>
    <xf numFmtId="0" fontId="9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" fontId="12" fillId="0" borderId="0" xfId="0" applyNumberFormat="1" applyFont="1" applyBorder="1" applyAlignment="1">
      <alignment horizontal="center" vertical="center"/>
    </xf>
    <xf numFmtId="4" fontId="14" fillId="0" borderId="0" xfId="0" applyNumberFormat="1" applyFont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Fill="1" applyAlignment="1"/>
    <xf numFmtId="4" fontId="19" fillId="0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left"/>
    </xf>
    <xf numFmtId="4" fontId="15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4" fontId="19" fillId="0" borderId="4" xfId="0" applyNumberFormat="1" applyFont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4" fontId="15" fillId="2" borderId="9" xfId="0" applyNumberFormat="1" applyFont="1" applyFill="1" applyBorder="1" applyAlignment="1">
      <alignment horizontal="center" vertical="center"/>
    </xf>
    <xf numFmtId="10" fontId="15" fillId="2" borderId="9" xfId="0" applyNumberFormat="1" applyFont="1" applyFill="1" applyBorder="1" applyAlignment="1">
      <alignment horizontal="center" vertical="center" wrapText="1"/>
    </xf>
    <xf numFmtId="4" fontId="15" fillId="2" borderId="9" xfId="0" applyNumberFormat="1" applyFont="1" applyFill="1" applyBorder="1" applyAlignment="1">
      <alignment horizontal="center" vertical="center" wrapText="1"/>
    </xf>
    <xf numFmtId="2" fontId="15" fillId="2" borderId="10" xfId="0" applyNumberFormat="1" applyFont="1" applyFill="1" applyBorder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4" fontId="0" fillId="0" borderId="0" xfId="0" applyNumberFormat="1"/>
    <xf numFmtId="0" fontId="18" fillId="0" borderId="11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4" fontId="15" fillId="2" borderId="11" xfId="0" applyNumberFormat="1" applyFont="1" applyFill="1" applyBorder="1" applyAlignment="1">
      <alignment horizontal="center" vertical="center"/>
    </xf>
    <xf numFmtId="10" fontId="15" fillId="2" borderId="11" xfId="0" applyNumberFormat="1" applyFont="1" applyFill="1" applyBorder="1" applyAlignment="1">
      <alignment horizontal="center" vertical="center" wrapText="1"/>
    </xf>
    <xf numFmtId="4" fontId="15" fillId="2" borderId="11" xfId="0" applyNumberFormat="1" applyFont="1" applyFill="1" applyBorder="1" applyAlignment="1">
      <alignment horizontal="center" vertical="center" wrapText="1"/>
    </xf>
    <xf numFmtId="2" fontId="15" fillId="2" borderId="12" xfId="0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8" fillId="0" borderId="0" xfId="0" applyNumberFormat="1" applyFont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139700</xdr:colOff>
      <xdr:row>5</xdr:row>
      <xdr:rowOff>76200</xdr:rowOff>
    </xdr:from>
    <xdr:to>
      <xdr:col>11</xdr:col>
      <xdr:colOff>25400</xdr:colOff>
      <xdr:row>8</xdr:row>
      <xdr:rowOff>76200</xdr:rowOff>
    </xdr:to>
    <xdr:pic>
      <xdr:nvPicPr>
        <xdr:cNvPr id="529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6500" y="1765300"/>
          <a:ext cx="19304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222250</xdr:colOff>
      <xdr:row>8</xdr:row>
      <xdr:rowOff>38100</xdr:rowOff>
    </xdr:from>
    <xdr:to>
      <xdr:col>1</xdr:col>
      <xdr:colOff>288925</xdr:colOff>
      <xdr:row>9</xdr:row>
      <xdr:rowOff>34925</xdr:rowOff>
    </xdr:to>
    <xdr:pic>
      <xdr:nvPicPr>
        <xdr:cNvPr id="529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22225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180975</xdr:colOff>
      <xdr:row>12</xdr:row>
      <xdr:rowOff>47625</xdr:rowOff>
    </xdr:from>
    <xdr:to>
      <xdr:col>1</xdr:col>
      <xdr:colOff>323850</xdr:colOff>
      <xdr:row>12</xdr:row>
      <xdr:rowOff>276225</xdr:rowOff>
    </xdr:to>
    <xdr:pic>
      <xdr:nvPicPr>
        <xdr:cNvPr id="529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533650"/>
          <a:ext cx="142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104775</xdr:colOff>
      <xdr:row>40</xdr:row>
      <xdr:rowOff>57151</xdr:rowOff>
    </xdr:from>
    <xdr:to>
      <xdr:col>7</xdr:col>
      <xdr:colOff>542925</xdr:colOff>
      <xdr:row>42</xdr:row>
      <xdr:rowOff>28575</xdr:rowOff>
    </xdr:to>
    <xdr:pic>
      <xdr:nvPicPr>
        <xdr:cNvPr id="529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39500176"/>
          <a:ext cx="1304925" cy="428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28575</xdr:colOff>
      <xdr:row>41</xdr:row>
      <xdr:rowOff>190500</xdr:rowOff>
    </xdr:from>
    <xdr:to>
      <xdr:col>2</xdr:col>
      <xdr:colOff>1619250</xdr:colOff>
      <xdr:row>44</xdr:row>
      <xdr:rowOff>47625</xdr:rowOff>
    </xdr:to>
    <xdr:pic>
      <xdr:nvPicPr>
        <xdr:cNvPr id="529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3573125"/>
          <a:ext cx="15906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45</xdr:row>
      <xdr:rowOff>0</xdr:rowOff>
    </xdr:from>
    <xdr:to>
      <xdr:col>3</xdr:col>
      <xdr:colOff>142875</xdr:colOff>
      <xdr:row>46</xdr:row>
      <xdr:rowOff>0</xdr:rowOff>
    </xdr:to>
    <xdr:pic>
      <xdr:nvPicPr>
        <xdr:cNvPr id="530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4306550"/>
          <a:ext cx="142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B1:N158"/>
  <sheetViews>
    <sheetView tabSelected="1" topLeftCell="B14" zoomScale="150" zoomScaleNormal="150" zoomScaleSheetLayoutView="100" workbookViewId="0">
      <pane xSplit="2" ySplit="4" topLeftCell="D34" activePane="bottomRight" state="frozen"/>
      <selection activeCell="B14" sqref="B14"/>
      <selection pane="topRight" activeCell="D14" sqref="D14"/>
      <selection pane="bottomLeft" activeCell="B18" sqref="B18"/>
      <selection pane="bottomRight" activeCell="C34" sqref="C34"/>
    </sheetView>
  </sheetViews>
  <sheetFormatPr defaultRowHeight="12.75" x14ac:dyDescent="0.2"/>
  <cols>
    <col min="2" max="2" width="5.85546875" customWidth="1"/>
    <col min="3" max="3" width="35.5703125" style="14" customWidth="1"/>
    <col min="4" max="4" width="14.7109375" style="14" customWidth="1"/>
    <col min="5" max="5" width="15.42578125" style="14" bestFit="1" customWidth="1"/>
    <col min="6" max="6" width="10.7109375" style="14" customWidth="1"/>
    <col min="7" max="7" width="13" style="31" customWidth="1"/>
    <col min="8" max="8" width="12.7109375" style="31" customWidth="1"/>
    <col min="9" max="9" width="12.85546875" style="31" customWidth="1"/>
    <col min="10" max="10" width="13.5703125" style="31" customWidth="1"/>
    <col min="11" max="11" width="17" style="31" customWidth="1"/>
    <col min="12" max="12" width="19" style="31" customWidth="1"/>
    <col min="13" max="13" width="10.42578125" bestFit="1" customWidth="1"/>
    <col min="14" max="14" width="13.140625" customWidth="1"/>
  </cols>
  <sheetData>
    <row r="1" spans="2:12" ht="0.75" customHeight="1" x14ac:dyDescent="0.2">
      <c r="I1" s="32"/>
      <c r="J1" s="32"/>
      <c r="K1" s="32"/>
    </row>
    <row r="3" spans="2:12" ht="19.5" customHeight="1" x14ac:dyDescent="0.2">
      <c r="C3" s="10"/>
      <c r="D3" s="10" t="s">
        <v>43</v>
      </c>
      <c r="E3" s="10"/>
      <c r="F3" s="10"/>
      <c r="G3" s="29"/>
      <c r="H3" s="29"/>
      <c r="I3" s="29"/>
      <c r="J3" s="29"/>
      <c r="K3" s="29"/>
    </row>
    <row r="4" spans="2:12" ht="7.15" customHeight="1" x14ac:dyDescent="0.2">
      <c r="C4" s="10"/>
      <c r="D4" s="10"/>
      <c r="E4" s="10"/>
      <c r="F4" s="10"/>
      <c r="G4" s="29"/>
      <c r="H4" s="29"/>
      <c r="I4" s="29"/>
      <c r="J4" s="29"/>
      <c r="K4" s="29"/>
    </row>
    <row r="5" spans="2:12" ht="92.25" customHeight="1" x14ac:dyDescent="0.2">
      <c r="C5" s="71" t="s">
        <v>48</v>
      </c>
      <c r="D5" s="71"/>
      <c r="E5" s="71"/>
      <c r="F5" s="71"/>
      <c r="G5" s="71"/>
      <c r="H5" s="71"/>
      <c r="I5" s="71"/>
      <c r="J5" s="71"/>
      <c r="K5" s="33"/>
    </row>
    <row r="6" spans="2:12" x14ac:dyDescent="0.2">
      <c r="C6" s="15"/>
      <c r="D6" s="15"/>
      <c r="E6" s="15"/>
      <c r="F6" s="15"/>
      <c r="G6" s="34"/>
      <c r="H6" s="34"/>
      <c r="I6" s="34"/>
      <c r="J6" s="34"/>
      <c r="K6" s="34"/>
    </row>
    <row r="7" spans="2:12" x14ac:dyDescent="0.2">
      <c r="E7" s="24" t="s">
        <v>37</v>
      </c>
      <c r="F7" s="15"/>
      <c r="G7" s="34"/>
      <c r="H7" s="34"/>
      <c r="I7" s="34"/>
      <c r="J7" s="34"/>
      <c r="K7" s="34"/>
    </row>
    <row r="8" spans="2:12" x14ac:dyDescent="0.2">
      <c r="C8" s="25" t="s">
        <v>33</v>
      </c>
      <c r="D8" s="15"/>
      <c r="E8" s="15"/>
      <c r="F8" s="15"/>
      <c r="G8" s="34"/>
      <c r="H8" s="34"/>
      <c r="I8" s="34"/>
      <c r="J8" s="34"/>
      <c r="K8" s="34"/>
    </row>
    <row r="9" spans="2:12" ht="12.75" customHeight="1" x14ac:dyDescent="0.2">
      <c r="C9" s="70" t="s">
        <v>51</v>
      </c>
      <c r="D9" s="70"/>
      <c r="E9" s="70"/>
      <c r="F9" s="70"/>
      <c r="G9" s="70"/>
      <c r="H9" s="70"/>
      <c r="I9" s="34"/>
      <c r="J9" s="34"/>
      <c r="K9" s="34"/>
    </row>
    <row r="10" spans="2:12" ht="12.75" customHeight="1" x14ac:dyDescent="0.2">
      <c r="B10" s="46" t="s">
        <v>34</v>
      </c>
      <c r="D10" s="25"/>
      <c r="E10" s="15"/>
      <c r="F10" s="15"/>
      <c r="G10" s="34"/>
      <c r="H10" s="34"/>
      <c r="I10" s="34"/>
      <c r="J10" s="34"/>
      <c r="K10" s="34"/>
    </row>
    <row r="11" spans="2:12" ht="12.75" customHeight="1" x14ac:dyDescent="0.2">
      <c r="B11" s="47" t="s">
        <v>35</v>
      </c>
      <c r="C11" s="25"/>
      <c r="D11" s="15"/>
      <c r="E11" s="15"/>
      <c r="F11" s="15"/>
      <c r="G11" s="34"/>
      <c r="H11" s="34"/>
      <c r="I11" s="34"/>
      <c r="J11" s="34"/>
      <c r="K11" s="34"/>
    </row>
    <row r="12" spans="2:12" ht="12.75" customHeight="1" x14ac:dyDescent="0.2">
      <c r="B12" s="47" t="s">
        <v>36</v>
      </c>
      <c r="C12" s="25"/>
      <c r="D12" s="15"/>
      <c r="E12" s="15"/>
      <c r="F12" s="15"/>
      <c r="G12" s="34"/>
      <c r="H12" s="34"/>
      <c r="I12" s="34"/>
      <c r="J12" s="34"/>
      <c r="K12" s="34"/>
    </row>
    <row r="13" spans="2:12" ht="25.15" customHeight="1" x14ac:dyDescent="0.2">
      <c r="C13" s="69" t="s">
        <v>49</v>
      </c>
      <c r="D13" s="69"/>
      <c r="E13" s="69"/>
      <c r="F13" s="69"/>
      <c r="G13" s="69"/>
      <c r="H13" s="69"/>
      <c r="I13" s="69"/>
      <c r="J13" s="69"/>
      <c r="K13" s="69"/>
      <c r="L13" s="69"/>
    </row>
    <row r="14" spans="2:12" ht="9" customHeight="1" thickBot="1" x14ac:dyDescent="0.25">
      <c r="C14" s="25"/>
      <c r="D14" s="15"/>
      <c r="E14" s="15"/>
      <c r="F14" s="15"/>
      <c r="G14" s="34"/>
      <c r="H14" s="34"/>
      <c r="I14" s="34"/>
      <c r="J14" s="34"/>
      <c r="K14" s="34"/>
    </row>
    <row r="15" spans="2:12" ht="27" customHeight="1" thickBot="1" x14ac:dyDescent="0.25">
      <c r="B15" s="74" t="s">
        <v>32</v>
      </c>
      <c r="C15" s="12" t="s">
        <v>0</v>
      </c>
      <c r="D15" s="72" t="s">
        <v>50</v>
      </c>
      <c r="E15" s="72" t="s">
        <v>4</v>
      </c>
      <c r="F15" s="72" t="s">
        <v>3</v>
      </c>
      <c r="G15" s="76" t="s">
        <v>46</v>
      </c>
      <c r="H15" s="77"/>
      <c r="I15" s="78"/>
      <c r="J15" s="72" t="s">
        <v>2</v>
      </c>
      <c r="K15" s="72" t="s">
        <v>1</v>
      </c>
      <c r="L15" s="72" t="s">
        <v>41</v>
      </c>
    </row>
    <row r="16" spans="2:12" ht="64.5" thickBot="1" x14ac:dyDescent="0.25">
      <c r="B16" s="75"/>
      <c r="C16" s="13"/>
      <c r="D16" s="73"/>
      <c r="E16" s="73"/>
      <c r="F16" s="73"/>
      <c r="G16" s="3" t="s">
        <v>59</v>
      </c>
      <c r="H16" s="3" t="s">
        <v>60</v>
      </c>
      <c r="I16" s="3" t="s">
        <v>61</v>
      </c>
      <c r="J16" s="73"/>
      <c r="K16" s="73"/>
      <c r="L16" s="73"/>
    </row>
    <row r="17" spans="2:12" x14ac:dyDescent="0.2">
      <c r="B17" s="6">
        <v>1</v>
      </c>
      <c r="C17" s="7">
        <v>2</v>
      </c>
      <c r="D17" s="7">
        <v>4</v>
      </c>
      <c r="E17" s="7">
        <v>3</v>
      </c>
      <c r="F17" s="7">
        <v>5</v>
      </c>
      <c r="G17" s="12">
        <v>6</v>
      </c>
      <c r="H17" s="8">
        <v>7</v>
      </c>
      <c r="I17" s="12">
        <v>8</v>
      </c>
      <c r="J17" s="12">
        <v>11</v>
      </c>
      <c r="K17" s="11">
        <v>12</v>
      </c>
      <c r="L17" s="30">
        <v>13</v>
      </c>
    </row>
    <row r="18" spans="2:12" ht="25.5" x14ac:dyDescent="0.2">
      <c r="B18" s="65">
        <v>1</v>
      </c>
      <c r="C18" s="79" t="s">
        <v>62</v>
      </c>
      <c r="D18" s="66" t="s">
        <v>84</v>
      </c>
      <c r="E18" s="66">
        <v>300</v>
      </c>
      <c r="F18" s="66">
        <v>3</v>
      </c>
      <c r="G18" s="67">
        <v>34.65</v>
      </c>
      <c r="H18" s="68">
        <v>32.090000000000003</v>
      </c>
      <c r="I18" s="67">
        <v>33.69</v>
      </c>
      <c r="J18" s="53">
        <f t="shared" ref="J18:J37" si="0">STDEVA(G18:I18)/(SUM(G18:I18)/COUNTIF(G18:I18,"&gt;0"))</f>
        <v>3.8631821258132797E-2</v>
      </c>
      <c r="K18" s="67">
        <f t="shared" ref="K18:K37" si="1">E18*L18</f>
        <v>10043.999999999998</v>
      </c>
      <c r="L18" s="68">
        <f t="shared" ref="L18:L37" si="2">ROUND(SUM(G18:I18)/F18,2)</f>
        <v>33.479999999999997</v>
      </c>
    </row>
    <row r="19" spans="2:12" ht="25.5" x14ac:dyDescent="0.2">
      <c r="B19" s="65">
        <v>2</v>
      </c>
      <c r="C19" s="79" t="s">
        <v>64</v>
      </c>
      <c r="D19" s="66" t="s">
        <v>55</v>
      </c>
      <c r="E19" s="66">
        <v>25</v>
      </c>
      <c r="F19" s="66">
        <v>3</v>
      </c>
      <c r="G19" s="67">
        <v>172.51</v>
      </c>
      <c r="H19" s="68">
        <v>159.74</v>
      </c>
      <c r="I19" s="67">
        <v>167.72</v>
      </c>
      <c r="J19" s="53">
        <f t="shared" si="0"/>
        <v>3.8708709592411905E-2</v>
      </c>
      <c r="K19" s="67">
        <f t="shared" si="1"/>
        <v>4166.5</v>
      </c>
      <c r="L19" s="68">
        <f t="shared" si="2"/>
        <v>166.66</v>
      </c>
    </row>
    <row r="20" spans="2:12" ht="15.75" x14ac:dyDescent="0.2">
      <c r="B20" s="65">
        <v>3</v>
      </c>
      <c r="C20" s="79" t="s">
        <v>63</v>
      </c>
      <c r="D20" s="66" t="s">
        <v>85</v>
      </c>
      <c r="E20" s="66">
        <v>40</v>
      </c>
      <c r="F20" s="66">
        <v>3</v>
      </c>
      <c r="G20" s="67">
        <v>54.03</v>
      </c>
      <c r="H20" s="68">
        <v>50.03</v>
      </c>
      <c r="I20" s="67">
        <v>52.53</v>
      </c>
      <c r="J20" s="53">
        <f>STDEVA(G20:I20)/(SUM(G20:I20)/COUNTIF(G20:I20,"&gt;0"))</f>
        <v>3.8713697084686576E-2</v>
      </c>
      <c r="K20" s="67">
        <f>E20*L20</f>
        <v>2088</v>
      </c>
      <c r="L20" s="68">
        <f>ROUND(SUM(G20:I20)/F20,2)</f>
        <v>52.2</v>
      </c>
    </row>
    <row r="21" spans="2:12" ht="38.25" x14ac:dyDescent="0.2">
      <c r="B21" s="65">
        <v>4</v>
      </c>
      <c r="C21" s="79" t="s">
        <v>65</v>
      </c>
      <c r="D21" s="66" t="s">
        <v>85</v>
      </c>
      <c r="E21" s="66">
        <v>300</v>
      </c>
      <c r="F21" s="66">
        <v>3</v>
      </c>
      <c r="G21" s="67">
        <v>38.01</v>
      </c>
      <c r="H21" s="68">
        <v>35.19</v>
      </c>
      <c r="I21" s="67">
        <v>36.950000000000003</v>
      </c>
      <c r="J21" s="53">
        <f t="shared" si="0"/>
        <v>3.8794543143220221E-2</v>
      </c>
      <c r="K21" s="67">
        <f t="shared" si="1"/>
        <v>11016</v>
      </c>
      <c r="L21" s="68">
        <f t="shared" si="2"/>
        <v>36.72</v>
      </c>
    </row>
    <row r="22" spans="2:12" ht="25.5" x14ac:dyDescent="0.2">
      <c r="B22" s="65">
        <v>5</v>
      </c>
      <c r="C22" s="66" t="s">
        <v>66</v>
      </c>
      <c r="D22" s="66" t="s">
        <v>86</v>
      </c>
      <c r="E22" s="66">
        <v>200</v>
      </c>
      <c r="F22" s="66">
        <v>3</v>
      </c>
      <c r="G22" s="67">
        <v>100.97</v>
      </c>
      <c r="H22" s="68">
        <v>93.5</v>
      </c>
      <c r="I22" s="67">
        <v>98.17</v>
      </c>
      <c r="J22" s="53">
        <f t="shared" si="0"/>
        <v>3.8687214969085656E-2</v>
      </c>
      <c r="K22" s="67">
        <f t="shared" si="1"/>
        <v>19510</v>
      </c>
      <c r="L22" s="68">
        <f t="shared" si="2"/>
        <v>97.55</v>
      </c>
    </row>
    <row r="23" spans="2:12" ht="15.75" x14ac:dyDescent="0.2">
      <c r="B23" s="65">
        <v>6</v>
      </c>
      <c r="C23" s="66" t="s">
        <v>67</v>
      </c>
      <c r="D23" s="66" t="s">
        <v>86</v>
      </c>
      <c r="E23" s="66">
        <v>150</v>
      </c>
      <c r="F23" s="66">
        <v>3</v>
      </c>
      <c r="G23" s="67">
        <v>105.2</v>
      </c>
      <c r="H23" s="68">
        <v>97.41</v>
      </c>
      <c r="I23" s="67">
        <v>102.28</v>
      </c>
      <c r="J23" s="53">
        <f t="shared" si="0"/>
        <v>3.8723476684516728E-2</v>
      </c>
      <c r="K23" s="67">
        <f t="shared" si="1"/>
        <v>15244.5</v>
      </c>
      <c r="L23" s="68">
        <f t="shared" si="2"/>
        <v>101.63</v>
      </c>
    </row>
    <row r="24" spans="2:12" ht="25.5" x14ac:dyDescent="0.2">
      <c r="B24" s="65">
        <v>7</v>
      </c>
      <c r="C24" s="66" t="s">
        <v>68</v>
      </c>
      <c r="D24" s="66" t="s">
        <v>86</v>
      </c>
      <c r="E24" s="66">
        <v>250</v>
      </c>
      <c r="F24" s="66">
        <v>3</v>
      </c>
      <c r="G24" s="67">
        <v>244.67</v>
      </c>
      <c r="H24" s="68">
        <v>226.55</v>
      </c>
      <c r="I24" s="67">
        <v>237.88</v>
      </c>
      <c r="J24" s="53">
        <f t="shared" si="0"/>
        <v>3.8729239981334394E-2</v>
      </c>
      <c r="K24" s="67">
        <f t="shared" si="1"/>
        <v>59092.5</v>
      </c>
      <c r="L24" s="68">
        <f t="shared" si="2"/>
        <v>236.37</v>
      </c>
    </row>
    <row r="25" spans="2:12" ht="25.5" x14ac:dyDescent="0.2">
      <c r="B25" s="65">
        <v>8</v>
      </c>
      <c r="C25" s="66" t="s">
        <v>69</v>
      </c>
      <c r="D25" s="66" t="s">
        <v>85</v>
      </c>
      <c r="E25" s="66">
        <v>150</v>
      </c>
      <c r="F25" s="66">
        <v>3</v>
      </c>
      <c r="G25" s="67">
        <v>119.36</v>
      </c>
      <c r="H25" s="68">
        <v>110.52</v>
      </c>
      <c r="I25" s="67">
        <v>116.04</v>
      </c>
      <c r="J25" s="53">
        <f t="shared" si="0"/>
        <v>3.8726233116253395E-2</v>
      </c>
      <c r="K25" s="67">
        <f t="shared" si="1"/>
        <v>17296.5</v>
      </c>
      <c r="L25" s="68">
        <f t="shared" si="2"/>
        <v>115.31</v>
      </c>
    </row>
    <row r="26" spans="2:12" ht="25.5" x14ac:dyDescent="0.2">
      <c r="B26" s="65">
        <v>9</v>
      </c>
      <c r="C26" s="66" t="s">
        <v>70</v>
      </c>
      <c r="D26" s="66" t="s">
        <v>85</v>
      </c>
      <c r="E26" s="66">
        <v>100</v>
      </c>
      <c r="F26" s="66">
        <v>3</v>
      </c>
      <c r="G26" s="67">
        <v>192.14</v>
      </c>
      <c r="H26" s="68">
        <v>177.91</v>
      </c>
      <c r="I26" s="67">
        <v>186.8</v>
      </c>
      <c r="J26" s="53">
        <f t="shared" si="0"/>
        <v>3.8727252745899332E-2</v>
      </c>
      <c r="K26" s="67">
        <f t="shared" si="1"/>
        <v>18562</v>
      </c>
      <c r="L26" s="68">
        <f t="shared" si="2"/>
        <v>185.62</v>
      </c>
    </row>
    <row r="27" spans="2:12" ht="38.25" x14ac:dyDescent="0.2">
      <c r="B27" s="65">
        <v>10</v>
      </c>
      <c r="C27" s="66" t="s">
        <v>71</v>
      </c>
      <c r="D27" s="66" t="s">
        <v>85</v>
      </c>
      <c r="E27" s="66">
        <v>200</v>
      </c>
      <c r="F27" s="66">
        <v>3</v>
      </c>
      <c r="G27" s="67">
        <v>62.85</v>
      </c>
      <c r="H27" s="68">
        <v>58.19</v>
      </c>
      <c r="I27" s="67">
        <v>61.1</v>
      </c>
      <c r="J27" s="53">
        <f t="shared" si="0"/>
        <v>3.8771383983509787E-2</v>
      </c>
      <c r="K27" s="67">
        <f t="shared" si="1"/>
        <v>12142</v>
      </c>
      <c r="L27" s="68">
        <f t="shared" si="2"/>
        <v>60.71</v>
      </c>
    </row>
    <row r="28" spans="2:12" ht="38.25" x14ac:dyDescent="0.2">
      <c r="B28" s="65">
        <v>11</v>
      </c>
      <c r="C28" s="66" t="s">
        <v>72</v>
      </c>
      <c r="D28" s="66" t="s">
        <v>85</v>
      </c>
      <c r="E28" s="66">
        <v>200</v>
      </c>
      <c r="F28" s="66">
        <v>3</v>
      </c>
      <c r="G28" s="67">
        <v>62.85</v>
      </c>
      <c r="H28" s="68">
        <v>58.19</v>
      </c>
      <c r="I28" s="67">
        <v>61.1</v>
      </c>
      <c r="J28" s="53">
        <f t="shared" si="0"/>
        <v>3.8771383983509787E-2</v>
      </c>
      <c r="K28" s="80">
        <f t="shared" si="1"/>
        <v>12142</v>
      </c>
      <c r="L28" s="68">
        <f t="shared" si="2"/>
        <v>60.71</v>
      </c>
    </row>
    <row r="29" spans="2:12" ht="25.5" x14ac:dyDescent="0.2">
      <c r="B29" s="65">
        <v>12</v>
      </c>
      <c r="C29" s="66" t="s">
        <v>73</v>
      </c>
      <c r="D29" s="66" t="s">
        <v>85</v>
      </c>
      <c r="E29" s="66">
        <v>150</v>
      </c>
      <c r="F29" s="66">
        <v>3</v>
      </c>
      <c r="G29" s="67">
        <v>165.68</v>
      </c>
      <c r="H29" s="68">
        <v>153.41</v>
      </c>
      <c r="I29" s="67">
        <v>161.08000000000001</v>
      </c>
      <c r="J29" s="53">
        <f t="shared" si="0"/>
        <v>3.8728033615201274E-2</v>
      </c>
      <c r="K29" s="80">
        <f t="shared" si="1"/>
        <v>24009</v>
      </c>
      <c r="L29" s="68">
        <f t="shared" si="2"/>
        <v>160.06</v>
      </c>
    </row>
    <row r="30" spans="2:12" ht="25.5" x14ac:dyDescent="0.2">
      <c r="B30" s="65">
        <v>13</v>
      </c>
      <c r="C30" s="66" t="s">
        <v>75</v>
      </c>
      <c r="D30" s="66" t="s">
        <v>87</v>
      </c>
      <c r="E30" s="66">
        <v>80</v>
      </c>
      <c r="F30" s="66">
        <v>3</v>
      </c>
      <c r="G30" s="67">
        <v>145.31</v>
      </c>
      <c r="H30" s="68">
        <v>134.55000000000001</v>
      </c>
      <c r="I30" s="67">
        <v>141.28</v>
      </c>
      <c r="J30" s="53">
        <f>STDEVA(G30:I30)/(SUM(G30:I30)/COUNTIF(G30:I30,"&gt;0"))</f>
        <v>3.8724646874904498E-2</v>
      </c>
      <c r="K30" s="67">
        <f>E30*L30</f>
        <v>11230.4</v>
      </c>
      <c r="L30" s="68">
        <f>ROUND(SUM(G30:I30)/F30,2)</f>
        <v>140.38</v>
      </c>
    </row>
    <row r="31" spans="2:12" ht="25.5" x14ac:dyDescent="0.2">
      <c r="B31" s="65">
        <v>14</v>
      </c>
      <c r="C31" s="66" t="s">
        <v>80</v>
      </c>
      <c r="D31" s="66" t="s">
        <v>85</v>
      </c>
      <c r="E31" s="66">
        <v>50</v>
      </c>
      <c r="F31" s="66">
        <v>3</v>
      </c>
      <c r="G31" s="67">
        <v>85.33</v>
      </c>
      <c r="H31" s="68">
        <v>79.010000000000005</v>
      </c>
      <c r="I31" s="67">
        <v>82.96</v>
      </c>
      <c r="J31" s="53">
        <f>STDEVA(G31:I31)/(SUM(G31:I31)/COUNTIF(G31:I31,"&gt;0"))</f>
        <v>3.8731261487488393E-2</v>
      </c>
      <c r="K31" s="67">
        <f>E31*L31</f>
        <v>4121.5</v>
      </c>
      <c r="L31" s="68">
        <f>ROUND(SUM(G31:I31)/F31,2)</f>
        <v>82.43</v>
      </c>
    </row>
    <row r="32" spans="2:12" ht="25.5" x14ac:dyDescent="0.2">
      <c r="B32" s="65">
        <v>15</v>
      </c>
      <c r="C32" s="66" t="s">
        <v>76</v>
      </c>
      <c r="D32" s="66" t="s">
        <v>88</v>
      </c>
      <c r="E32" s="66">
        <v>150</v>
      </c>
      <c r="F32" s="66">
        <v>3</v>
      </c>
      <c r="G32" s="67">
        <v>99.59</v>
      </c>
      <c r="H32" s="68">
        <v>92.21</v>
      </c>
      <c r="I32" s="67">
        <v>96.82</v>
      </c>
      <c r="J32" s="53">
        <f>STDEVA(G32:I32)/(SUM(G32:I32)/COUNTIF(G32:I32,"&gt;0"))</f>
        <v>3.8750260970960015E-2</v>
      </c>
      <c r="K32" s="67">
        <f>E32*L32</f>
        <v>14431.499999999998</v>
      </c>
      <c r="L32" s="68">
        <f>ROUND(SUM(G32:I32)/F32,2)</f>
        <v>96.21</v>
      </c>
    </row>
    <row r="33" spans="2:12" ht="25.5" x14ac:dyDescent="0.2">
      <c r="B33" s="65">
        <v>16</v>
      </c>
      <c r="C33" s="66" t="s">
        <v>78</v>
      </c>
      <c r="D33" s="66" t="s">
        <v>84</v>
      </c>
      <c r="E33" s="66">
        <v>200</v>
      </c>
      <c r="F33" s="66">
        <v>3</v>
      </c>
      <c r="G33" s="67">
        <v>158.97999999999999</v>
      </c>
      <c r="H33" s="68">
        <v>147.19999999999999</v>
      </c>
      <c r="I33" s="67">
        <v>154.56</v>
      </c>
      <c r="J33" s="53">
        <f>STDEVA(G33:I33)/(SUM(G33:I33)/COUNTIF(G33:I33,"&gt;0"))</f>
        <v>3.874744025667768E-2</v>
      </c>
      <c r="K33" s="81">
        <f>E33*L33</f>
        <v>30716.000000000004</v>
      </c>
      <c r="L33" s="68">
        <f>ROUND(SUM(G33:I33)/F33,2)</f>
        <v>153.58000000000001</v>
      </c>
    </row>
    <row r="34" spans="2:12" ht="25.5" x14ac:dyDescent="0.2">
      <c r="B34" s="65">
        <v>17</v>
      </c>
      <c r="C34" s="66" t="s">
        <v>77</v>
      </c>
      <c r="D34" s="66" t="s">
        <v>84</v>
      </c>
      <c r="E34" s="66">
        <v>300</v>
      </c>
      <c r="F34" s="66">
        <v>3</v>
      </c>
      <c r="G34" s="67">
        <v>174.87</v>
      </c>
      <c r="H34" s="68">
        <v>161.91999999999999</v>
      </c>
      <c r="I34" s="67">
        <v>170.02</v>
      </c>
      <c r="J34" s="53">
        <f>STDEVA(G34:I34)/(SUM(G34:I34)/COUNTIF(G34:I34,"&gt;0"))</f>
        <v>3.8728221841543183E-2</v>
      </c>
      <c r="K34" s="81">
        <f>E34*L34</f>
        <v>50682</v>
      </c>
      <c r="L34" s="68">
        <f>ROUND(SUM(G34:I34)/F34,2)</f>
        <v>168.94</v>
      </c>
    </row>
    <row r="35" spans="2:12" ht="31.5" x14ac:dyDescent="0.2">
      <c r="B35" s="65">
        <v>18</v>
      </c>
      <c r="C35" s="49" t="s">
        <v>83</v>
      </c>
      <c r="D35" s="50" t="s">
        <v>85</v>
      </c>
      <c r="E35" s="50">
        <v>35</v>
      </c>
      <c r="F35" s="51">
        <v>3</v>
      </c>
      <c r="G35" s="52">
        <v>81.599999999999994</v>
      </c>
      <c r="H35" s="52">
        <v>75.56</v>
      </c>
      <c r="I35" s="52">
        <v>79.33</v>
      </c>
      <c r="J35" s="53">
        <f t="shared" ref="J35" si="3">STDEVA(G35:I35)/(SUM(G35:I35)/COUNTIF(G35:I35,"&gt;0"))</f>
        <v>3.8702081916402467E-2</v>
      </c>
      <c r="K35" s="54">
        <f t="shared" ref="K35" si="4">E35*L35</f>
        <v>2759.0499999999997</v>
      </c>
      <c r="L35" s="55">
        <f t="shared" ref="L35" si="5">ROUND(SUM(G35:I35)/F35,2)</f>
        <v>78.83</v>
      </c>
    </row>
    <row r="36" spans="2:12" ht="25.5" x14ac:dyDescent="0.2">
      <c r="B36" s="65">
        <v>19</v>
      </c>
      <c r="C36" s="66" t="s">
        <v>74</v>
      </c>
      <c r="D36" s="66" t="s">
        <v>86</v>
      </c>
      <c r="E36" s="66">
        <v>35</v>
      </c>
      <c r="F36" s="66">
        <v>3</v>
      </c>
      <c r="G36" s="67">
        <v>81.349999999999994</v>
      </c>
      <c r="H36" s="68">
        <v>75.33</v>
      </c>
      <c r="I36" s="67">
        <v>79.09</v>
      </c>
      <c r="J36" s="53">
        <f t="shared" si="0"/>
        <v>3.8694320931204111E-2</v>
      </c>
      <c r="K36" s="81">
        <f t="shared" si="1"/>
        <v>2750.65</v>
      </c>
      <c r="L36" s="68">
        <f t="shared" si="2"/>
        <v>78.59</v>
      </c>
    </row>
    <row r="37" spans="2:12" ht="25.5" x14ac:dyDescent="0.2">
      <c r="B37" s="65">
        <v>20</v>
      </c>
      <c r="C37" s="66" t="s">
        <v>79</v>
      </c>
      <c r="D37" s="66" t="s">
        <v>85</v>
      </c>
      <c r="E37" s="66">
        <v>30</v>
      </c>
      <c r="F37" s="66">
        <v>3</v>
      </c>
      <c r="G37" s="67">
        <v>211.76</v>
      </c>
      <c r="H37" s="68">
        <v>196.08</v>
      </c>
      <c r="I37" s="67">
        <v>205.88</v>
      </c>
      <c r="J37" s="53">
        <f t="shared" si="0"/>
        <v>3.872081255270312E-2</v>
      </c>
      <c r="K37" s="81">
        <f t="shared" si="1"/>
        <v>6137.0999999999995</v>
      </c>
      <c r="L37" s="68">
        <f t="shared" si="2"/>
        <v>204.57</v>
      </c>
    </row>
    <row r="38" spans="2:12" ht="15.75" x14ac:dyDescent="0.2">
      <c r="B38" s="65">
        <v>21</v>
      </c>
      <c r="C38" s="58" t="s">
        <v>81</v>
      </c>
      <c r="D38" s="59" t="s">
        <v>85</v>
      </c>
      <c r="E38" s="59">
        <v>20</v>
      </c>
      <c r="F38" s="60">
        <v>3</v>
      </c>
      <c r="G38" s="61">
        <v>69.180000000000007</v>
      </c>
      <c r="H38" s="61">
        <v>64.06</v>
      </c>
      <c r="I38" s="61">
        <v>67.260000000000005</v>
      </c>
      <c r="J38" s="62">
        <f t="shared" ref="J38:J39" si="6">STDEVA(G38:I38)/(SUM(G38:I38)/COUNTIF(G38:I38,"&gt;0"))</f>
        <v>3.8701185126726073E-2</v>
      </c>
      <c r="K38" s="63">
        <f>E38*L38</f>
        <v>1336.6</v>
      </c>
      <c r="L38" s="64">
        <f t="shared" ref="L38:L39" si="7">ROUND(SUM(G38:I38)/F38,2)</f>
        <v>66.83</v>
      </c>
    </row>
    <row r="39" spans="2:12" ht="31.5" x14ac:dyDescent="0.2">
      <c r="B39" s="65">
        <v>22</v>
      </c>
      <c r="C39" s="49" t="s">
        <v>82</v>
      </c>
      <c r="D39" s="50" t="s">
        <v>55</v>
      </c>
      <c r="E39" s="50">
        <v>40</v>
      </c>
      <c r="F39" s="51">
        <v>3</v>
      </c>
      <c r="G39" s="52">
        <v>206.3</v>
      </c>
      <c r="H39" s="52">
        <v>191.02</v>
      </c>
      <c r="I39" s="52">
        <v>200.57</v>
      </c>
      <c r="J39" s="53">
        <f t="shared" si="6"/>
        <v>3.8732073286383589E-2</v>
      </c>
      <c r="K39" s="54">
        <f t="shared" ref="K39" si="8">E39*L39</f>
        <v>7972</v>
      </c>
      <c r="L39" s="55">
        <f t="shared" si="7"/>
        <v>199.3</v>
      </c>
    </row>
    <row r="40" spans="2:12" ht="16.5" thickBot="1" x14ac:dyDescent="0.3">
      <c r="B40" s="9"/>
      <c r="C40" s="26"/>
      <c r="D40" s="16"/>
      <c r="E40" s="16"/>
      <c r="F40" s="16"/>
      <c r="G40" s="45"/>
      <c r="H40" s="45"/>
      <c r="I40" s="45"/>
      <c r="J40" s="35"/>
      <c r="K40" s="48">
        <f>SUM(K18:K39)</f>
        <v>337449.8</v>
      </c>
      <c r="L40" s="35"/>
    </row>
    <row r="41" spans="2:12" ht="18" customHeight="1" x14ac:dyDescent="0.25">
      <c r="B41" s="4"/>
      <c r="D41" s="17"/>
      <c r="E41" s="17"/>
      <c r="F41" s="17"/>
      <c r="G41" s="36"/>
      <c r="H41" s="36"/>
      <c r="I41" s="36"/>
      <c r="J41" s="36"/>
      <c r="K41" s="36"/>
      <c r="L41" s="36"/>
    </row>
    <row r="42" spans="2:12" ht="18" customHeight="1" x14ac:dyDescent="0.3">
      <c r="B42" s="4"/>
      <c r="D42" s="18"/>
      <c r="E42" s="19"/>
      <c r="F42" s="19"/>
      <c r="G42" s="36"/>
      <c r="H42" s="36"/>
      <c r="I42" s="36"/>
      <c r="J42" s="36"/>
      <c r="K42" s="37"/>
      <c r="L42" s="36"/>
    </row>
    <row r="43" spans="2:12" ht="18" customHeight="1" x14ac:dyDescent="0.3">
      <c r="B43" s="4"/>
      <c r="C43" s="21"/>
      <c r="D43" s="17"/>
      <c r="E43" s="17"/>
      <c r="F43" s="17"/>
      <c r="G43" s="36"/>
      <c r="H43" s="36"/>
      <c r="I43" s="36"/>
      <c r="J43" s="36"/>
      <c r="K43" s="56"/>
      <c r="L43" s="36"/>
    </row>
    <row r="44" spans="2:12" ht="18" customHeight="1" x14ac:dyDescent="0.3">
      <c r="B44" s="4"/>
      <c r="D44" s="21" t="s">
        <v>40</v>
      </c>
      <c r="E44" s="17"/>
      <c r="F44" s="17"/>
      <c r="G44" s="36"/>
      <c r="H44" s="36"/>
      <c r="I44" s="36"/>
      <c r="J44" s="36"/>
      <c r="K44" s="36"/>
      <c r="L44" s="36"/>
    </row>
    <row r="45" spans="2:12" ht="18.75" x14ac:dyDescent="0.3">
      <c r="B45" s="4"/>
      <c r="C45" s="21"/>
      <c r="D45" s="18"/>
      <c r="E45" s="19"/>
      <c r="F45" s="19"/>
      <c r="G45" s="36"/>
      <c r="H45" s="36"/>
      <c r="I45" s="36"/>
      <c r="J45" s="36"/>
      <c r="K45" s="38"/>
      <c r="L45" s="36"/>
    </row>
    <row r="46" spans="2:12" ht="18" customHeight="1" x14ac:dyDescent="0.35">
      <c r="B46" s="4" t="s">
        <v>54</v>
      </c>
      <c r="D46" s="21" t="s">
        <v>39</v>
      </c>
      <c r="E46" s="17"/>
      <c r="F46" s="17"/>
      <c r="G46" s="36"/>
      <c r="H46" s="36"/>
      <c r="I46" s="36"/>
      <c r="J46" s="36"/>
      <c r="K46" s="56"/>
      <c r="L46" s="36"/>
    </row>
    <row r="47" spans="2:12" ht="18" customHeight="1" x14ac:dyDescent="0.3">
      <c r="B47" s="4"/>
      <c r="C47" s="21"/>
      <c r="D47" s="17" t="s">
        <v>38</v>
      </c>
      <c r="E47" s="17"/>
      <c r="F47" s="17"/>
      <c r="G47" s="36"/>
      <c r="H47" s="36"/>
      <c r="I47" s="36"/>
      <c r="J47" s="36"/>
      <c r="K47" s="36"/>
      <c r="L47" s="36"/>
    </row>
    <row r="48" spans="2:12" ht="18" customHeight="1" x14ac:dyDescent="0.3">
      <c r="B48" s="4" t="s">
        <v>52</v>
      </c>
      <c r="C48" s="21"/>
      <c r="D48" s="17"/>
      <c r="E48" s="17"/>
      <c r="F48" s="17"/>
      <c r="G48" s="36"/>
      <c r="H48" s="36"/>
      <c r="I48" s="36"/>
      <c r="J48" s="36"/>
      <c r="K48" s="36"/>
      <c r="L48" s="36"/>
    </row>
    <row r="49" spans="2:14" ht="18" customHeight="1" x14ac:dyDescent="0.3">
      <c r="B49" s="4"/>
      <c r="D49" s="21" t="s">
        <v>53</v>
      </c>
      <c r="E49" s="17"/>
      <c r="F49" s="17"/>
      <c r="G49" s="36"/>
      <c r="H49" s="36"/>
      <c r="I49" s="36"/>
      <c r="J49" s="36"/>
      <c r="K49" s="36"/>
      <c r="L49" s="36"/>
    </row>
    <row r="50" spans="2:14" ht="12" customHeight="1" x14ac:dyDescent="0.3">
      <c r="B50" s="4"/>
      <c r="C50" s="21"/>
      <c r="D50" s="17"/>
      <c r="E50" s="20"/>
      <c r="F50" s="17"/>
      <c r="G50" s="36"/>
      <c r="H50" s="36"/>
      <c r="I50" s="36"/>
      <c r="J50" s="36"/>
      <c r="K50" s="36"/>
      <c r="L50" s="36"/>
    </row>
    <row r="51" spans="2:14" s="2" customFormat="1" ht="18.75" x14ac:dyDescent="0.3">
      <c r="B51" s="5"/>
      <c r="C51" s="21" t="s">
        <v>45</v>
      </c>
      <c r="D51" s="43">
        <f>K40</f>
        <v>337449.8</v>
      </c>
      <c r="E51" s="42" t="s">
        <v>58</v>
      </c>
      <c r="F51" s="42"/>
      <c r="G51" s="39"/>
      <c r="H51" s="39"/>
      <c r="I51" s="39"/>
      <c r="J51" s="39"/>
      <c r="K51" s="39"/>
      <c r="L51" s="39"/>
    </row>
    <row r="52" spans="2:14" ht="20.25" customHeight="1" x14ac:dyDescent="0.3">
      <c r="B52" s="4"/>
      <c r="C52" s="44" t="s">
        <v>42</v>
      </c>
      <c r="D52" s="21"/>
      <c r="E52" s="21"/>
      <c r="F52" s="21"/>
      <c r="G52" s="40"/>
      <c r="H52" s="40"/>
      <c r="I52" s="40"/>
      <c r="J52" s="40"/>
      <c r="K52" s="40"/>
      <c r="L52" s="36"/>
    </row>
    <row r="53" spans="2:14" ht="18.75" x14ac:dyDescent="0.3">
      <c r="B53" s="4"/>
      <c r="C53" s="27"/>
      <c r="D53" s="21"/>
      <c r="E53" s="21"/>
      <c r="F53" s="21"/>
      <c r="G53" s="40"/>
      <c r="H53" s="40"/>
      <c r="I53" s="40"/>
      <c r="J53" s="40"/>
      <c r="K53" s="40"/>
      <c r="L53" s="36"/>
    </row>
    <row r="54" spans="2:14" ht="22.15" customHeight="1" x14ac:dyDescent="0.25">
      <c r="B54" s="4"/>
      <c r="C54" s="28" t="s">
        <v>47</v>
      </c>
      <c r="D54" s="22"/>
      <c r="E54" s="22" t="s">
        <v>56</v>
      </c>
      <c r="H54" s="22"/>
      <c r="I54" s="36" t="s">
        <v>57</v>
      </c>
      <c r="J54" s="36"/>
      <c r="K54" s="36"/>
      <c r="L54" s="36"/>
    </row>
    <row r="55" spans="2:14" ht="18" x14ac:dyDescent="0.25">
      <c r="B55" s="4"/>
      <c r="C55" s="17"/>
      <c r="D55" s="17"/>
      <c r="E55" s="17"/>
      <c r="F55" s="17"/>
      <c r="G55" s="36"/>
      <c r="H55" s="36"/>
      <c r="I55" s="36"/>
      <c r="J55" s="36"/>
      <c r="K55" s="36"/>
      <c r="L55" s="56"/>
    </row>
    <row r="56" spans="2:14" ht="18" x14ac:dyDescent="0.25">
      <c r="B56" s="4"/>
      <c r="C56" s="17"/>
      <c r="D56" s="17"/>
      <c r="E56" s="17"/>
      <c r="F56" s="17"/>
      <c r="G56" s="36"/>
      <c r="H56" s="36"/>
      <c r="I56" s="36"/>
      <c r="J56" s="36"/>
      <c r="K56" s="36"/>
      <c r="L56" s="56"/>
      <c r="M56" s="57"/>
      <c r="N56" s="57"/>
    </row>
    <row r="57" spans="2:14" ht="18" x14ac:dyDescent="0.25">
      <c r="B57" s="4"/>
      <c r="C57" s="17"/>
      <c r="E57" s="17"/>
      <c r="F57" s="17"/>
      <c r="G57" s="36"/>
      <c r="H57" s="36"/>
      <c r="I57" s="36"/>
      <c r="J57" s="36"/>
      <c r="K57" s="36"/>
      <c r="L57" s="56"/>
      <c r="N57" s="57"/>
    </row>
    <row r="58" spans="2:14" x14ac:dyDescent="0.2">
      <c r="C58" s="15"/>
      <c r="D58" s="15"/>
      <c r="E58" s="15"/>
      <c r="F58" s="15"/>
      <c r="G58" s="34"/>
      <c r="H58" s="34"/>
      <c r="I58" s="34"/>
      <c r="J58" s="34"/>
      <c r="K58" s="34"/>
    </row>
    <row r="59" spans="2:14" x14ac:dyDescent="0.2">
      <c r="C59" s="15"/>
      <c r="D59" s="15"/>
      <c r="E59" s="15"/>
      <c r="F59" s="15"/>
      <c r="G59" s="34"/>
      <c r="H59" s="34"/>
      <c r="I59" s="34"/>
      <c r="J59" s="34"/>
      <c r="K59" s="34"/>
    </row>
    <row r="60" spans="2:14" x14ac:dyDescent="0.2">
      <c r="C60" s="15"/>
      <c r="D60" s="15"/>
      <c r="E60" s="15"/>
      <c r="F60" s="15"/>
      <c r="G60" s="34"/>
      <c r="H60" s="34"/>
      <c r="I60" s="34"/>
      <c r="J60" s="34"/>
      <c r="K60" s="34"/>
    </row>
    <row r="61" spans="2:14" x14ac:dyDescent="0.2">
      <c r="C61" s="15"/>
      <c r="D61" s="15"/>
      <c r="E61" s="15"/>
      <c r="F61" s="15"/>
      <c r="G61" s="34"/>
      <c r="H61" s="34"/>
      <c r="I61" s="34"/>
      <c r="J61" s="34"/>
      <c r="K61" s="34"/>
    </row>
    <row r="62" spans="2:14" x14ac:dyDescent="0.2">
      <c r="C62" s="15"/>
      <c r="D62" s="15"/>
      <c r="E62" s="15"/>
      <c r="F62" s="15"/>
      <c r="G62" s="34"/>
      <c r="H62" s="34"/>
      <c r="I62" s="34"/>
      <c r="J62" s="34"/>
      <c r="K62" s="34"/>
    </row>
    <row r="63" spans="2:14" x14ac:dyDescent="0.2">
      <c r="C63" s="15"/>
      <c r="D63" s="15"/>
      <c r="E63" s="15"/>
      <c r="F63" s="15"/>
      <c r="G63" s="34"/>
      <c r="H63" s="34"/>
      <c r="I63" s="34"/>
      <c r="J63" s="34"/>
      <c r="K63" s="34"/>
    </row>
    <row r="64" spans="2:14" x14ac:dyDescent="0.2">
      <c r="C64" s="15"/>
      <c r="D64" s="15"/>
      <c r="E64" s="15"/>
      <c r="F64" s="15"/>
      <c r="G64" s="34"/>
      <c r="H64" s="34"/>
      <c r="I64" s="34"/>
      <c r="J64" s="34"/>
      <c r="K64" s="34"/>
    </row>
    <row r="65" spans="3:11" x14ac:dyDescent="0.2">
      <c r="C65" s="15"/>
      <c r="D65" s="15"/>
      <c r="E65" s="15"/>
      <c r="F65" s="15"/>
      <c r="G65" s="34"/>
      <c r="H65" s="34"/>
      <c r="I65" s="34"/>
      <c r="J65" s="34"/>
      <c r="K65" s="34"/>
    </row>
    <row r="66" spans="3:11" x14ac:dyDescent="0.2">
      <c r="C66" s="15"/>
      <c r="D66" s="15"/>
      <c r="E66" s="15"/>
      <c r="F66" s="15"/>
      <c r="G66" s="34"/>
      <c r="H66" s="34"/>
      <c r="I66" s="34"/>
      <c r="J66" s="34"/>
      <c r="K66" s="34"/>
    </row>
    <row r="67" spans="3:11" x14ac:dyDescent="0.2">
      <c r="C67" s="15"/>
      <c r="D67" s="15"/>
      <c r="E67" s="15"/>
      <c r="F67" s="15"/>
      <c r="G67" s="34"/>
      <c r="H67" s="34"/>
      <c r="I67" s="34"/>
      <c r="J67" s="34"/>
      <c r="K67" s="34"/>
    </row>
    <row r="68" spans="3:11" x14ac:dyDescent="0.2">
      <c r="C68" s="15"/>
      <c r="D68" s="15"/>
      <c r="E68" s="15"/>
      <c r="F68" s="15"/>
      <c r="G68" s="34"/>
      <c r="H68" s="34"/>
      <c r="I68" s="34"/>
      <c r="J68" s="34"/>
      <c r="K68" s="34"/>
    </row>
    <row r="69" spans="3:11" x14ac:dyDescent="0.2">
      <c r="C69" s="15"/>
      <c r="D69" s="15"/>
      <c r="E69" s="15"/>
      <c r="F69" s="15"/>
      <c r="G69" s="34"/>
      <c r="H69" s="34"/>
      <c r="I69" s="34"/>
      <c r="J69" s="34"/>
      <c r="K69" s="34"/>
    </row>
    <row r="70" spans="3:11" x14ac:dyDescent="0.2">
      <c r="C70" s="15"/>
      <c r="D70" s="15"/>
      <c r="E70" s="15"/>
      <c r="F70" s="15"/>
      <c r="G70" s="34"/>
      <c r="H70" s="34"/>
      <c r="I70" s="34"/>
      <c r="J70" s="34"/>
      <c r="K70" s="34"/>
    </row>
    <row r="71" spans="3:11" x14ac:dyDescent="0.2">
      <c r="C71" s="15"/>
      <c r="D71" s="15"/>
      <c r="E71" s="15"/>
      <c r="F71" s="15"/>
      <c r="G71" s="34"/>
      <c r="H71" s="34"/>
      <c r="I71" s="34"/>
      <c r="J71" s="34"/>
      <c r="K71" s="34"/>
    </row>
    <row r="72" spans="3:11" x14ac:dyDescent="0.2">
      <c r="C72" s="15"/>
      <c r="D72" s="15"/>
      <c r="E72" s="15"/>
      <c r="F72" s="15"/>
      <c r="G72" s="34"/>
      <c r="H72" s="34"/>
      <c r="I72" s="34"/>
      <c r="J72" s="34"/>
      <c r="K72" s="34"/>
    </row>
    <row r="73" spans="3:11" x14ac:dyDescent="0.2">
      <c r="C73" s="15"/>
      <c r="D73" s="15"/>
      <c r="E73" s="15"/>
      <c r="F73" s="15"/>
      <c r="G73" s="34"/>
      <c r="H73" s="34"/>
      <c r="I73" s="34"/>
      <c r="J73" s="34"/>
      <c r="K73" s="34"/>
    </row>
    <row r="74" spans="3:11" x14ac:dyDescent="0.2">
      <c r="C74" s="15"/>
      <c r="D74" s="15"/>
      <c r="E74" s="15"/>
      <c r="F74" s="15"/>
      <c r="G74" s="34"/>
      <c r="H74" s="34"/>
      <c r="I74" s="34"/>
      <c r="J74" s="34"/>
      <c r="K74" s="34"/>
    </row>
    <row r="75" spans="3:11" x14ac:dyDescent="0.2">
      <c r="C75" s="15"/>
      <c r="D75" s="15"/>
      <c r="E75" s="15"/>
      <c r="F75" s="15"/>
      <c r="G75" s="34"/>
      <c r="H75" s="34"/>
      <c r="I75" s="34"/>
      <c r="J75" s="34"/>
      <c r="K75" s="34"/>
    </row>
    <row r="76" spans="3:11" x14ac:dyDescent="0.2">
      <c r="C76" s="15"/>
      <c r="D76" s="15"/>
      <c r="E76" s="15"/>
      <c r="F76" s="15"/>
      <c r="G76" s="34"/>
      <c r="H76" s="34"/>
      <c r="I76" s="34"/>
      <c r="J76" s="34"/>
      <c r="K76" s="34"/>
    </row>
    <row r="77" spans="3:11" x14ac:dyDescent="0.2">
      <c r="C77" s="15"/>
      <c r="D77" s="15"/>
      <c r="E77" s="15"/>
      <c r="F77" s="15"/>
      <c r="G77" s="34"/>
      <c r="H77" s="34"/>
      <c r="I77" s="34"/>
      <c r="J77" s="34"/>
      <c r="K77" s="34"/>
    </row>
    <row r="78" spans="3:11" x14ac:dyDescent="0.2">
      <c r="C78" s="15"/>
      <c r="D78" s="15"/>
      <c r="E78" s="15"/>
      <c r="F78" s="15"/>
      <c r="G78" s="34"/>
      <c r="H78" s="34"/>
      <c r="I78" s="34"/>
      <c r="J78" s="34"/>
      <c r="K78" s="34"/>
    </row>
    <row r="79" spans="3:11" x14ac:dyDescent="0.2">
      <c r="C79" s="15"/>
      <c r="D79" s="15"/>
      <c r="E79" s="15"/>
      <c r="F79" s="15"/>
      <c r="G79" s="34"/>
      <c r="H79" s="34"/>
      <c r="I79" s="34"/>
      <c r="J79" s="34"/>
      <c r="K79" s="34"/>
    </row>
    <row r="80" spans="3:11" x14ac:dyDescent="0.2">
      <c r="C80" s="15"/>
      <c r="D80" s="15"/>
      <c r="E80" s="15"/>
      <c r="F80" s="15"/>
      <c r="G80" s="34"/>
      <c r="H80" s="34"/>
      <c r="I80" s="34"/>
      <c r="J80" s="34"/>
      <c r="K80" s="34"/>
    </row>
    <row r="81" spans="3:11" x14ac:dyDescent="0.2">
      <c r="C81" s="15"/>
      <c r="D81" s="15"/>
      <c r="E81" s="15"/>
      <c r="F81" s="15"/>
      <c r="G81" s="34"/>
      <c r="H81" s="34"/>
      <c r="I81" s="34"/>
      <c r="J81" s="34"/>
      <c r="K81" s="34"/>
    </row>
    <row r="82" spans="3:11" x14ac:dyDescent="0.2">
      <c r="C82" s="15"/>
      <c r="D82" s="15"/>
      <c r="E82" s="15"/>
      <c r="F82" s="15"/>
      <c r="G82" s="34"/>
      <c r="H82" s="34"/>
      <c r="I82" s="34"/>
      <c r="J82" s="34"/>
      <c r="K82" s="34"/>
    </row>
    <row r="83" spans="3:11" x14ac:dyDescent="0.2">
      <c r="C83" s="15"/>
      <c r="D83" s="15"/>
      <c r="E83" s="15"/>
      <c r="F83" s="15"/>
      <c r="G83" s="34"/>
      <c r="H83" s="34"/>
      <c r="I83" s="34"/>
      <c r="J83" s="34"/>
      <c r="K83" s="34"/>
    </row>
    <row r="84" spans="3:11" x14ac:dyDescent="0.2">
      <c r="C84" s="15"/>
      <c r="D84" s="15"/>
      <c r="E84" s="15"/>
      <c r="F84" s="15"/>
      <c r="G84" s="34"/>
      <c r="H84" s="34"/>
      <c r="I84" s="34"/>
      <c r="J84" s="34"/>
      <c r="K84" s="34"/>
    </row>
    <row r="85" spans="3:11" x14ac:dyDescent="0.2">
      <c r="C85" s="15"/>
      <c r="D85" s="15"/>
      <c r="E85" s="15"/>
      <c r="F85" s="15"/>
      <c r="G85" s="34"/>
      <c r="H85" s="34"/>
      <c r="I85" s="34"/>
      <c r="J85" s="34"/>
      <c r="K85" s="34"/>
    </row>
    <row r="86" spans="3:11" x14ac:dyDescent="0.2">
      <c r="C86" s="15"/>
      <c r="D86" s="15"/>
      <c r="E86" s="15"/>
      <c r="F86" s="15"/>
      <c r="G86" s="34"/>
      <c r="H86" s="34"/>
      <c r="I86" s="34"/>
      <c r="J86" s="34"/>
      <c r="K86" s="34"/>
    </row>
    <row r="87" spans="3:11" x14ac:dyDescent="0.2">
      <c r="C87" s="15"/>
      <c r="D87" s="15"/>
      <c r="E87" s="15"/>
      <c r="F87" s="15"/>
      <c r="G87" s="34"/>
      <c r="H87" s="34"/>
      <c r="I87" s="34"/>
      <c r="J87" s="34"/>
      <c r="K87" s="34"/>
    </row>
    <row r="88" spans="3:11" x14ac:dyDescent="0.2">
      <c r="C88" s="15"/>
      <c r="D88" s="15"/>
      <c r="E88" s="15"/>
      <c r="F88" s="15"/>
      <c r="G88" s="34"/>
      <c r="H88" s="34"/>
      <c r="I88" s="34"/>
      <c r="J88" s="34"/>
      <c r="K88" s="34"/>
    </row>
    <row r="89" spans="3:11" x14ac:dyDescent="0.2">
      <c r="C89" s="15"/>
      <c r="D89" s="15"/>
      <c r="E89" s="15"/>
      <c r="F89" s="15"/>
      <c r="G89" s="34"/>
      <c r="H89" s="34"/>
      <c r="I89" s="34"/>
      <c r="J89" s="34"/>
      <c r="K89" s="34"/>
    </row>
    <row r="90" spans="3:11" x14ac:dyDescent="0.2">
      <c r="C90" s="15"/>
      <c r="D90" s="15"/>
      <c r="E90" s="15"/>
      <c r="F90" s="15"/>
      <c r="G90" s="34"/>
      <c r="H90" s="34"/>
      <c r="I90" s="34"/>
      <c r="J90" s="34"/>
      <c r="K90" s="34"/>
    </row>
    <row r="91" spans="3:11" x14ac:dyDescent="0.2">
      <c r="C91" s="15"/>
      <c r="D91" s="15"/>
      <c r="E91" s="15"/>
      <c r="F91" s="15"/>
      <c r="G91" s="34"/>
      <c r="H91" s="34"/>
      <c r="I91" s="34"/>
      <c r="J91" s="34"/>
      <c r="K91" s="34"/>
    </row>
    <row r="92" spans="3:11" x14ac:dyDescent="0.2">
      <c r="C92" s="15"/>
      <c r="D92" s="15"/>
      <c r="E92" s="15"/>
      <c r="F92" s="15"/>
      <c r="G92" s="34"/>
      <c r="H92" s="34"/>
      <c r="I92" s="34"/>
      <c r="J92" s="34"/>
      <c r="K92" s="34"/>
    </row>
    <row r="93" spans="3:11" x14ac:dyDescent="0.2">
      <c r="C93" s="15"/>
      <c r="D93" s="15"/>
      <c r="E93" s="15"/>
      <c r="F93" s="15"/>
      <c r="G93" s="34"/>
      <c r="H93" s="34"/>
      <c r="I93" s="34"/>
      <c r="J93" s="34"/>
      <c r="K93" s="34"/>
    </row>
    <row r="94" spans="3:11" x14ac:dyDescent="0.2">
      <c r="C94" s="15"/>
      <c r="D94" s="15"/>
      <c r="E94" s="15"/>
      <c r="F94" s="15"/>
      <c r="G94" s="34"/>
      <c r="H94" s="34"/>
      <c r="I94" s="34"/>
      <c r="J94" s="34"/>
      <c r="K94" s="34"/>
    </row>
    <row r="95" spans="3:11" x14ac:dyDescent="0.2">
      <c r="C95" s="15"/>
      <c r="D95" s="15"/>
      <c r="E95" s="15"/>
      <c r="F95" s="15"/>
      <c r="G95" s="34"/>
      <c r="H95" s="34"/>
      <c r="I95" s="34"/>
      <c r="J95" s="34"/>
      <c r="K95" s="34"/>
    </row>
    <row r="96" spans="3:11" x14ac:dyDescent="0.2">
      <c r="C96" s="15"/>
      <c r="D96" s="15"/>
      <c r="E96" s="15"/>
      <c r="F96" s="15"/>
      <c r="G96" s="34"/>
      <c r="H96" s="34"/>
      <c r="I96" s="34"/>
      <c r="J96" s="34"/>
      <c r="K96" s="34"/>
    </row>
    <row r="97" spans="3:11" x14ac:dyDescent="0.2">
      <c r="C97" s="15"/>
      <c r="D97" s="15"/>
      <c r="E97" s="15"/>
      <c r="F97" s="15"/>
      <c r="G97" s="34"/>
      <c r="H97" s="34"/>
      <c r="I97" s="34"/>
      <c r="J97" s="34"/>
      <c r="K97" s="34"/>
    </row>
    <row r="98" spans="3:11" x14ac:dyDescent="0.2">
      <c r="C98" s="15"/>
      <c r="D98" s="15"/>
      <c r="E98" s="15"/>
      <c r="F98" s="15"/>
      <c r="G98" s="34"/>
      <c r="H98" s="34"/>
      <c r="I98" s="34"/>
      <c r="J98" s="34"/>
      <c r="K98" s="34"/>
    </row>
    <row r="99" spans="3:11" x14ac:dyDescent="0.2">
      <c r="C99" s="15"/>
      <c r="D99" s="15"/>
      <c r="E99" s="15"/>
      <c r="F99" s="15"/>
      <c r="G99" s="34"/>
      <c r="H99" s="34"/>
      <c r="I99" s="34"/>
      <c r="J99" s="34"/>
      <c r="K99" s="34"/>
    </row>
    <row r="100" spans="3:11" x14ac:dyDescent="0.2">
      <c r="C100" s="15"/>
      <c r="D100" s="15"/>
      <c r="E100" s="15"/>
      <c r="F100" s="15"/>
      <c r="G100" s="34"/>
      <c r="H100" s="34"/>
      <c r="I100" s="34"/>
      <c r="J100" s="34"/>
      <c r="K100" s="34"/>
    </row>
    <row r="101" spans="3:11" x14ac:dyDescent="0.2">
      <c r="C101" s="15"/>
      <c r="D101" s="15"/>
      <c r="E101" s="15"/>
      <c r="F101" s="15"/>
      <c r="G101" s="34"/>
      <c r="H101" s="34"/>
      <c r="I101" s="34"/>
      <c r="J101" s="34"/>
      <c r="K101" s="34"/>
    </row>
    <row r="102" spans="3:11" x14ac:dyDescent="0.2">
      <c r="C102" s="15"/>
      <c r="D102" s="15"/>
      <c r="E102" s="15"/>
      <c r="F102" s="15"/>
      <c r="G102" s="34"/>
      <c r="H102" s="34"/>
      <c r="I102" s="34"/>
      <c r="J102" s="34"/>
      <c r="K102" s="34"/>
    </row>
    <row r="103" spans="3:11" x14ac:dyDescent="0.2">
      <c r="C103" s="15"/>
      <c r="D103" s="15"/>
      <c r="E103" s="15"/>
      <c r="F103" s="15"/>
      <c r="G103" s="34"/>
      <c r="H103" s="34"/>
      <c r="I103" s="34"/>
      <c r="J103" s="34"/>
      <c r="K103" s="34"/>
    </row>
    <row r="104" spans="3:11" x14ac:dyDescent="0.2">
      <c r="C104" s="15"/>
      <c r="D104" s="15"/>
      <c r="E104" s="15"/>
      <c r="F104" s="15"/>
      <c r="G104" s="34"/>
      <c r="H104" s="34"/>
      <c r="I104" s="34"/>
      <c r="J104" s="34"/>
      <c r="K104" s="34"/>
    </row>
    <row r="105" spans="3:11" x14ac:dyDescent="0.2">
      <c r="C105" s="15"/>
      <c r="D105" s="15"/>
      <c r="E105" s="15"/>
      <c r="F105" s="15"/>
      <c r="G105" s="34"/>
      <c r="H105" s="34"/>
      <c r="I105" s="34"/>
      <c r="J105" s="34"/>
      <c r="K105" s="34"/>
    </row>
    <row r="106" spans="3:11" x14ac:dyDescent="0.2">
      <c r="C106" s="15"/>
      <c r="D106" s="15"/>
      <c r="E106" s="15"/>
      <c r="F106" s="15"/>
      <c r="G106" s="34"/>
      <c r="H106" s="34"/>
      <c r="I106" s="34"/>
      <c r="J106" s="34"/>
      <c r="K106" s="34"/>
    </row>
    <row r="107" spans="3:11" x14ac:dyDescent="0.2">
      <c r="C107" s="15"/>
      <c r="D107" s="15"/>
      <c r="E107" s="15"/>
      <c r="F107" s="15"/>
      <c r="G107" s="34"/>
      <c r="H107" s="34"/>
      <c r="I107" s="34"/>
      <c r="J107" s="34"/>
      <c r="K107" s="34"/>
    </row>
    <row r="108" spans="3:11" x14ac:dyDescent="0.2">
      <c r="C108" s="15"/>
      <c r="D108" s="15"/>
      <c r="E108" s="15"/>
      <c r="F108" s="15"/>
      <c r="G108" s="34"/>
      <c r="H108" s="34"/>
      <c r="I108" s="34"/>
      <c r="J108" s="34"/>
      <c r="K108" s="34"/>
    </row>
    <row r="109" spans="3:11" ht="14.25" x14ac:dyDescent="0.2">
      <c r="C109" s="23"/>
      <c r="D109" s="23"/>
      <c r="E109" s="23"/>
      <c r="F109" s="23"/>
      <c r="G109" s="41"/>
      <c r="H109" s="41"/>
      <c r="I109" s="41"/>
      <c r="J109" s="41"/>
      <c r="K109" s="41"/>
    </row>
    <row r="110" spans="3:11" ht="14.25" x14ac:dyDescent="0.2">
      <c r="C110" s="23"/>
      <c r="D110" s="23"/>
      <c r="E110" s="23"/>
      <c r="F110" s="23"/>
      <c r="G110" s="41"/>
      <c r="H110" s="41"/>
      <c r="I110" s="41"/>
      <c r="J110" s="41"/>
      <c r="K110" s="41"/>
    </row>
    <row r="111" spans="3:11" ht="14.25" x14ac:dyDescent="0.2">
      <c r="C111" s="23"/>
      <c r="D111" s="23"/>
      <c r="E111" s="23"/>
      <c r="F111" s="23"/>
      <c r="G111" s="41"/>
      <c r="H111" s="41"/>
      <c r="I111" s="41"/>
      <c r="J111" s="41"/>
      <c r="K111" s="41"/>
    </row>
    <row r="112" spans="3:11" ht="14.25" x14ac:dyDescent="0.2">
      <c r="C112" s="23"/>
      <c r="D112" s="23"/>
      <c r="E112" s="23"/>
      <c r="F112" s="23"/>
      <c r="G112" s="41"/>
      <c r="H112" s="41"/>
      <c r="I112" s="41"/>
      <c r="J112" s="41"/>
      <c r="K112" s="41"/>
    </row>
    <row r="113" spans="3:11" ht="14.25" x14ac:dyDescent="0.2">
      <c r="C113" s="23"/>
      <c r="D113" s="23"/>
      <c r="E113" s="23"/>
      <c r="F113" s="23"/>
      <c r="G113" s="41"/>
      <c r="H113" s="41"/>
      <c r="I113" s="41"/>
      <c r="J113" s="41"/>
      <c r="K113" s="41"/>
    </row>
    <row r="114" spans="3:11" ht="14.25" x14ac:dyDescent="0.2">
      <c r="C114" s="23"/>
      <c r="D114" s="23"/>
      <c r="E114" s="23"/>
      <c r="F114" s="23"/>
      <c r="G114" s="41"/>
      <c r="H114" s="41"/>
      <c r="I114" s="41"/>
      <c r="J114" s="41"/>
      <c r="K114" s="41"/>
    </row>
    <row r="115" spans="3:11" ht="14.25" x14ac:dyDescent="0.2">
      <c r="C115" s="23"/>
      <c r="D115" s="23"/>
      <c r="E115" s="23"/>
      <c r="F115" s="23"/>
      <c r="G115" s="41"/>
      <c r="H115" s="41"/>
      <c r="I115" s="41"/>
      <c r="J115" s="41"/>
      <c r="K115" s="41"/>
    </row>
    <row r="116" spans="3:11" ht="14.25" x14ac:dyDescent="0.2">
      <c r="C116" s="23"/>
      <c r="D116" s="23"/>
      <c r="E116" s="23"/>
      <c r="F116" s="23"/>
      <c r="G116" s="41"/>
      <c r="H116" s="41"/>
      <c r="I116" s="41"/>
      <c r="J116" s="41"/>
      <c r="K116" s="41"/>
    </row>
    <row r="117" spans="3:11" ht="14.25" x14ac:dyDescent="0.2">
      <c r="C117" s="23"/>
      <c r="D117" s="23"/>
      <c r="E117" s="23"/>
      <c r="F117" s="23"/>
      <c r="G117" s="41"/>
      <c r="H117" s="41"/>
      <c r="I117" s="41"/>
      <c r="J117" s="41"/>
      <c r="K117" s="41"/>
    </row>
    <row r="118" spans="3:11" ht="14.25" x14ac:dyDescent="0.2">
      <c r="C118" s="23"/>
      <c r="D118" s="23"/>
      <c r="E118" s="23"/>
      <c r="F118" s="23"/>
      <c r="G118" s="41"/>
      <c r="H118" s="41"/>
      <c r="I118" s="41"/>
      <c r="J118" s="41"/>
      <c r="K118" s="41"/>
    </row>
    <row r="119" spans="3:11" ht="14.25" x14ac:dyDescent="0.2">
      <c r="C119" s="23"/>
      <c r="D119" s="23"/>
      <c r="E119" s="23"/>
      <c r="F119" s="23"/>
      <c r="G119" s="41"/>
      <c r="H119" s="41"/>
      <c r="I119" s="41"/>
      <c r="J119" s="41"/>
      <c r="K119" s="41"/>
    </row>
    <row r="120" spans="3:11" ht="14.25" x14ac:dyDescent="0.2">
      <c r="C120" s="23"/>
      <c r="D120" s="23"/>
      <c r="E120" s="23"/>
      <c r="F120" s="23"/>
      <c r="G120" s="41"/>
      <c r="H120" s="41"/>
      <c r="I120" s="41"/>
      <c r="J120" s="41"/>
      <c r="K120" s="41"/>
    </row>
    <row r="121" spans="3:11" ht="14.25" x14ac:dyDescent="0.2">
      <c r="C121" s="23"/>
      <c r="D121" s="23"/>
      <c r="E121" s="23"/>
      <c r="F121" s="23"/>
      <c r="G121" s="41"/>
      <c r="H121" s="41"/>
      <c r="I121" s="41"/>
      <c r="J121" s="41"/>
      <c r="K121" s="41"/>
    </row>
    <row r="122" spans="3:11" ht="14.25" x14ac:dyDescent="0.2">
      <c r="C122" s="23"/>
      <c r="D122" s="23"/>
      <c r="E122" s="23"/>
      <c r="F122" s="23"/>
      <c r="G122" s="41"/>
      <c r="H122" s="41"/>
      <c r="I122" s="41"/>
      <c r="J122" s="41"/>
      <c r="K122" s="41"/>
    </row>
    <row r="123" spans="3:11" ht="14.25" x14ac:dyDescent="0.2">
      <c r="C123" s="23"/>
      <c r="D123" s="23"/>
      <c r="E123" s="23"/>
      <c r="F123" s="23"/>
      <c r="G123" s="41"/>
      <c r="H123" s="41"/>
      <c r="I123" s="41"/>
      <c r="J123" s="41"/>
      <c r="K123" s="41"/>
    </row>
    <row r="124" spans="3:11" ht="14.25" x14ac:dyDescent="0.2">
      <c r="C124" s="23"/>
      <c r="D124" s="23"/>
      <c r="E124" s="23"/>
      <c r="F124" s="23"/>
      <c r="G124" s="41"/>
      <c r="H124" s="41"/>
      <c r="I124" s="41"/>
      <c r="J124" s="41"/>
      <c r="K124" s="41"/>
    </row>
    <row r="125" spans="3:11" ht="14.25" x14ac:dyDescent="0.2">
      <c r="C125" s="23"/>
      <c r="D125" s="23"/>
      <c r="E125" s="23"/>
      <c r="F125" s="23"/>
      <c r="G125" s="41"/>
      <c r="H125" s="41"/>
      <c r="I125" s="41"/>
      <c r="J125" s="41"/>
      <c r="K125" s="41"/>
    </row>
    <row r="126" spans="3:11" ht="14.25" x14ac:dyDescent="0.2">
      <c r="C126" s="23"/>
      <c r="D126" s="23"/>
      <c r="E126" s="23"/>
      <c r="F126" s="23"/>
      <c r="G126" s="41"/>
      <c r="H126" s="41"/>
      <c r="I126" s="41"/>
      <c r="J126" s="41"/>
      <c r="K126" s="41"/>
    </row>
    <row r="127" spans="3:11" ht="14.25" x14ac:dyDescent="0.2">
      <c r="C127" s="23"/>
      <c r="D127" s="23"/>
      <c r="E127" s="23"/>
      <c r="F127" s="23"/>
      <c r="G127" s="41"/>
      <c r="H127" s="41"/>
      <c r="I127" s="41"/>
      <c r="J127" s="41"/>
      <c r="K127" s="41"/>
    </row>
    <row r="128" spans="3:11" ht="14.25" x14ac:dyDescent="0.2">
      <c r="C128" s="23"/>
      <c r="D128" s="23"/>
      <c r="E128" s="23"/>
      <c r="F128" s="23"/>
      <c r="G128" s="41"/>
      <c r="H128" s="41"/>
      <c r="I128" s="41"/>
      <c r="J128" s="41"/>
      <c r="K128" s="41"/>
    </row>
    <row r="129" spans="3:11" ht="14.25" x14ac:dyDescent="0.2">
      <c r="C129" s="23"/>
      <c r="D129" s="23"/>
      <c r="E129" s="23"/>
      <c r="F129" s="23"/>
      <c r="G129" s="41"/>
      <c r="H129" s="41"/>
      <c r="I129" s="41"/>
      <c r="J129" s="41"/>
      <c r="K129" s="41"/>
    </row>
    <row r="130" spans="3:11" ht="14.25" x14ac:dyDescent="0.2">
      <c r="C130" s="23"/>
      <c r="D130" s="23"/>
      <c r="E130" s="23"/>
      <c r="F130" s="23"/>
      <c r="G130" s="41"/>
      <c r="H130" s="41"/>
      <c r="I130" s="41"/>
      <c r="J130" s="41"/>
      <c r="K130" s="41"/>
    </row>
    <row r="131" spans="3:11" ht="14.25" x14ac:dyDescent="0.2">
      <c r="C131" s="23"/>
      <c r="D131" s="23"/>
      <c r="E131" s="23"/>
      <c r="F131" s="23"/>
      <c r="G131" s="41"/>
      <c r="H131" s="41"/>
      <c r="I131" s="41"/>
      <c r="J131" s="41"/>
      <c r="K131" s="41"/>
    </row>
    <row r="132" spans="3:11" ht="14.25" x14ac:dyDescent="0.2">
      <c r="C132" s="23"/>
      <c r="D132" s="23"/>
      <c r="E132" s="23"/>
      <c r="F132" s="23"/>
      <c r="G132" s="41"/>
      <c r="H132" s="41"/>
      <c r="I132" s="41"/>
      <c r="J132" s="41"/>
      <c r="K132" s="41"/>
    </row>
    <row r="133" spans="3:11" ht="14.25" x14ac:dyDescent="0.2">
      <c r="C133" s="23"/>
      <c r="D133" s="23"/>
      <c r="E133" s="23"/>
      <c r="F133" s="23"/>
      <c r="G133" s="41"/>
      <c r="H133" s="41"/>
      <c r="I133" s="41"/>
      <c r="J133" s="41"/>
      <c r="K133" s="41"/>
    </row>
    <row r="134" spans="3:11" ht="14.25" x14ac:dyDescent="0.2">
      <c r="C134" s="23"/>
      <c r="D134" s="23"/>
      <c r="E134" s="23"/>
      <c r="F134" s="23"/>
      <c r="G134" s="41"/>
      <c r="H134" s="41"/>
      <c r="I134" s="41"/>
      <c r="J134" s="41"/>
      <c r="K134" s="41"/>
    </row>
    <row r="135" spans="3:11" ht="14.25" x14ac:dyDescent="0.2">
      <c r="C135" s="23"/>
      <c r="D135" s="23"/>
      <c r="E135" s="23"/>
      <c r="F135" s="23"/>
      <c r="G135" s="41"/>
      <c r="H135" s="41"/>
      <c r="I135" s="41"/>
      <c r="J135" s="41"/>
      <c r="K135" s="41"/>
    </row>
    <row r="136" spans="3:11" ht="14.25" x14ac:dyDescent="0.2">
      <c r="C136" s="23"/>
      <c r="D136" s="23"/>
      <c r="E136" s="23"/>
      <c r="F136" s="23"/>
      <c r="G136" s="41"/>
      <c r="H136" s="41"/>
      <c r="I136" s="41"/>
      <c r="J136" s="41"/>
      <c r="K136" s="41"/>
    </row>
    <row r="137" spans="3:11" ht="14.25" x14ac:dyDescent="0.2">
      <c r="C137" s="23"/>
      <c r="D137" s="23"/>
      <c r="E137" s="23"/>
      <c r="F137" s="23"/>
      <c r="G137" s="41"/>
      <c r="H137" s="41"/>
      <c r="I137" s="41"/>
      <c r="J137" s="41"/>
      <c r="K137" s="41"/>
    </row>
    <row r="138" spans="3:11" ht="14.25" x14ac:dyDescent="0.2">
      <c r="C138" s="23"/>
      <c r="D138" s="23"/>
      <c r="E138" s="23"/>
      <c r="F138" s="23"/>
      <c r="G138" s="41"/>
      <c r="H138" s="41"/>
      <c r="I138" s="41"/>
      <c r="J138" s="41"/>
      <c r="K138" s="41"/>
    </row>
    <row r="139" spans="3:11" ht="14.25" x14ac:dyDescent="0.2">
      <c r="C139" s="23"/>
      <c r="D139" s="23"/>
      <c r="E139" s="23"/>
      <c r="F139" s="23"/>
      <c r="G139" s="41"/>
      <c r="H139" s="41"/>
      <c r="I139" s="41"/>
      <c r="J139" s="41"/>
      <c r="K139" s="41"/>
    </row>
    <row r="140" spans="3:11" ht="14.25" x14ac:dyDescent="0.2">
      <c r="C140" s="23"/>
      <c r="D140" s="23"/>
      <c r="E140" s="23"/>
      <c r="F140" s="23"/>
      <c r="G140" s="41"/>
      <c r="H140" s="41"/>
      <c r="I140" s="41"/>
      <c r="J140" s="41"/>
      <c r="K140" s="41"/>
    </row>
    <row r="141" spans="3:11" ht="14.25" x14ac:dyDescent="0.2">
      <c r="C141" s="23"/>
      <c r="D141" s="23"/>
      <c r="E141" s="23"/>
      <c r="F141" s="23"/>
      <c r="G141" s="41"/>
      <c r="H141" s="41"/>
      <c r="I141" s="41"/>
      <c r="J141" s="41"/>
      <c r="K141" s="41"/>
    </row>
    <row r="142" spans="3:11" ht="14.25" x14ac:dyDescent="0.2">
      <c r="C142" s="23"/>
      <c r="D142" s="23"/>
      <c r="E142" s="23"/>
      <c r="F142" s="23"/>
      <c r="G142" s="41"/>
      <c r="H142" s="41"/>
      <c r="I142" s="41"/>
      <c r="J142" s="41"/>
      <c r="K142" s="41"/>
    </row>
    <row r="143" spans="3:11" ht="14.25" x14ac:dyDescent="0.2">
      <c r="C143" s="23"/>
      <c r="D143" s="23"/>
      <c r="E143" s="23"/>
      <c r="F143" s="23"/>
      <c r="G143" s="41"/>
      <c r="H143" s="41"/>
      <c r="I143" s="41"/>
      <c r="J143" s="41"/>
      <c r="K143" s="41"/>
    </row>
    <row r="144" spans="3:11" ht="14.25" x14ac:dyDescent="0.2">
      <c r="C144" s="23"/>
      <c r="D144" s="23"/>
      <c r="E144" s="23"/>
      <c r="F144" s="23"/>
      <c r="G144" s="41"/>
      <c r="H144" s="41"/>
      <c r="I144" s="41"/>
      <c r="J144" s="41"/>
      <c r="K144" s="41"/>
    </row>
    <row r="145" spans="3:11" ht="14.25" x14ac:dyDescent="0.2">
      <c r="C145" s="23"/>
      <c r="D145" s="23"/>
      <c r="E145" s="23"/>
      <c r="F145" s="23"/>
      <c r="G145" s="41"/>
      <c r="H145" s="41"/>
      <c r="I145" s="41"/>
      <c r="J145" s="41"/>
      <c r="K145" s="41"/>
    </row>
    <row r="146" spans="3:11" ht="14.25" x14ac:dyDescent="0.2">
      <c r="C146" s="23"/>
      <c r="D146" s="23"/>
      <c r="E146" s="23"/>
      <c r="F146" s="23"/>
      <c r="G146" s="41"/>
      <c r="H146" s="41"/>
      <c r="I146" s="41"/>
      <c r="J146" s="41"/>
      <c r="K146" s="41"/>
    </row>
    <row r="147" spans="3:11" ht="14.25" x14ac:dyDescent="0.2">
      <c r="C147" s="23"/>
      <c r="D147" s="23"/>
      <c r="E147" s="23"/>
      <c r="F147" s="23"/>
      <c r="G147" s="41"/>
      <c r="H147" s="41"/>
      <c r="I147" s="41"/>
      <c r="J147" s="41"/>
      <c r="K147" s="41"/>
    </row>
    <row r="148" spans="3:11" ht="14.25" x14ac:dyDescent="0.2">
      <c r="C148" s="23"/>
      <c r="D148" s="23"/>
      <c r="E148" s="23"/>
      <c r="F148" s="23"/>
      <c r="G148" s="41"/>
      <c r="H148" s="41"/>
      <c r="I148" s="41"/>
      <c r="J148" s="41"/>
      <c r="K148" s="41"/>
    </row>
    <row r="149" spans="3:11" ht="14.25" x14ac:dyDescent="0.2">
      <c r="C149" s="23"/>
      <c r="D149" s="23"/>
      <c r="E149" s="23"/>
      <c r="F149" s="23"/>
      <c r="G149" s="41"/>
      <c r="H149" s="41"/>
      <c r="I149" s="41"/>
      <c r="J149" s="41"/>
      <c r="K149" s="41"/>
    </row>
    <row r="150" spans="3:11" ht="14.25" x14ac:dyDescent="0.2">
      <c r="C150" s="23"/>
      <c r="D150" s="23"/>
      <c r="E150" s="23"/>
      <c r="F150" s="23"/>
      <c r="G150" s="41"/>
      <c r="H150" s="41"/>
      <c r="I150" s="41"/>
      <c r="J150" s="41"/>
      <c r="K150" s="41"/>
    </row>
    <row r="151" spans="3:11" ht="14.25" x14ac:dyDescent="0.2">
      <c r="C151" s="23"/>
      <c r="D151" s="23"/>
      <c r="E151" s="23"/>
      <c r="F151" s="23"/>
      <c r="G151" s="41"/>
      <c r="H151" s="41"/>
      <c r="I151" s="41"/>
      <c r="J151" s="41"/>
      <c r="K151" s="41"/>
    </row>
    <row r="152" spans="3:11" ht="14.25" x14ac:dyDescent="0.2">
      <c r="C152" s="23"/>
      <c r="D152" s="23"/>
      <c r="E152" s="23"/>
      <c r="F152" s="23"/>
      <c r="G152" s="41"/>
      <c r="H152" s="41"/>
      <c r="I152" s="41"/>
      <c r="J152" s="41"/>
      <c r="K152" s="41"/>
    </row>
    <row r="153" spans="3:11" ht="14.25" x14ac:dyDescent="0.2">
      <c r="C153" s="23"/>
      <c r="D153" s="23"/>
      <c r="E153" s="23"/>
      <c r="F153" s="23"/>
      <c r="G153" s="41"/>
      <c r="H153" s="41"/>
      <c r="I153" s="41"/>
      <c r="J153" s="41"/>
      <c r="K153" s="41"/>
    </row>
    <row r="154" spans="3:11" ht="14.25" x14ac:dyDescent="0.2">
      <c r="C154" s="23"/>
      <c r="D154" s="23"/>
      <c r="E154" s="23"/>
      <c r="F154" s="23"/>
      <c r="G154" s="41"/>
      <c r="H154" s="41"/>
      <c r="I154" s="41"/>
      <c r="J154" s="41"/>
      <c r="K154" s="41"/>
    </row>
    <row r="155" spans="3:11" ht="14.25" x14ac:dyDescent="0.2">
      <c r="C155" s="23"/>
      <c r="D155" s="23"/>
      <c r="E155" s="23"/>
      <c r="F155" s="23"/>
      <c r="G155" s="41"/>
      <c r="H155" s="41"/>
      <c r="I155" s="41"/>
      <c r="J155" s="41"/>
      <c r="K155" s="41"/>
    </row>
    <row r="156" spans="3:11" ht="14.25" x14ac:dyDescent="0.2">
      <c r="C156" s="23"/>
      <c r="D156" s="23"/>
      <c r="E156" s="23"/>
      <c r="F156" s="23"/>
      <c r="G156" s="41"/>
      <c r="H156" s="41"/>
      <c r="I156" s="41"/>
      <c r="J156" s="41"/>
      <c r="K156" s="41"/>
    </row>
    <row r="157" spans="3:11" ht="14.25" x14ac:dyDescent="0.2">
      <c r="C157" s="23"/>
      <c r="D157" s="23"/>
      <c r="E157" s="23"/>
      <c r="F157" s="23"/>
      <c r="G157" s="41"/>
      <c r="H157" s="41"/>
      <c r="I157" s="41"/>
      <c r="J157" s="41"/>
      <c r="K157" s="41"/>
    </row>
    <row r="158" spans="3:11" ht="14.25" x14ac:dyDescent="0.2">
      <c r="C158" s="23"/>
      <c r="D158" s="23"/>
      <c r="E158" s="23"/>
      <c r="F158" s="23"/>
      <c r="G158" s="41"/>
      <c r="H158" s="41"/>
      <c r="I158" s="41"/>
      <c r="J158" s="41"/>
      <c r="K158" s="41"/>
    </row>
  </sheetData>
  <autoFilter ref="B17:L42"/>
  <mergeCells count="11">
    <mergeCell ref="B15:B16"/>
    <mergeCell ref="L15:L16"/>
    <mergeCell ref="G15:I15"/>
    <mergeCell ref="K15:K16"/>
    <mergeCell ref="J15:J16"/>
    <mergeCell ref="F15:F16"/>
    <mergeCell ref="C13:L13"/>
    <mergeCell ref="C9:H9"/>
    <mergeCell ref="C5:J5"/>
    <mergeCell ref="D15:D16"/>
    <mergeCell ref="E15:E16"/>
  </mergeCells>
  <phoneticPr fontId="0" type="noConversion"/>
  <conditionalFormatting sqref="J18:J30 J32:J34 J36:J38">
    <cfRule type="cellIs" dxfId="3" priority="13" stopIfTrue="1" operator="greaterThan">
      <formula>0.33</formula>
    </cfRule>
  </conditionalFormatting>
  <conditionalFormatting sqref="J39">
    <cfRule type="cellIs" dxfId="2" priority="12" stopIfTrue="1" operator="greaterThan">
      <formula>0.33</formula>
    </cfRule>
  </conditionalFormatting>
  <conditionalFormatting sqref="J31">
    <cfRule type="cellIs" dxfId="1" priority="2" stopIfTrue="1" operator="greaterThan">
      <formula>0.33</formula>
    </cfRule>
  </conditionalFormatting>
  <conditionalFormatting sqref="J35">
    <cfRule type="cellIs" dxfId="0" priority="1" stopIfTrue="1" operator="greaterThan">
      <formula>0.33</formula>
    </cfRule>
  </conditionalFormatting>
  <pageMargins left="0.41" right="0.31" top="0.49" bottom="0.5" header="0.5" footer="0.5"/>
  <pageSetup paperSize="9" scale="85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G30"/>
  <sheetViews>
    <sheetView workbookViewId="0">
      <selection activeCell="F22" sqref="F22"/>
    </sheetView>
  </sheetViews>
  <sheetFormatPr defaultRowHeight="12.75" x14ac:dyDescent="0.2"/>
  <cols>
    <col min="1" max="1" width="11.5703125" customWidth="1"/>
    <col min="2" max="2" width="2.140625" customWidth="1"/>
  </cols>
  <sheetData>
    <row r="2" spans="1:7" x14ac:dyDescent="0.2">
      <c r="E2" s="1"/>
      <c r="G2" s="1" t="s">
        <v>5</v>
      </c>
    </row>
    <row r="3" spans="1:7" x14ac:dyDescent="0.2">
      <c r="F3" s="1" t="s">
        <v>6</v>
      </c>
    </row>
    <row r="5" spans="1:7" x14ac:dyDescent="0.2">
      <c r="A5" s="1" t="s">
        <v>7</v>
      </c>
      <c r="C5" t="s">
        <v>44</v>
      </c>
    </row>
    <row r="6" spans="1:7" x14ac:dyDescent="0.2">
      <c r="A6" s="1"/>
    </row>
    <row r="7" spans="1:7" x14ac:dyDescent="0.2">
      <c r="A7" s="1" t="s">
        <v>8</v>
      </c>
      <c r="C7" t="s">
        <v>18</v>
      </c>
    </row>
    <row r="8" spans="1:7" x14ac:dyDescent="0.2">
      <c r="A8" s="1"/>
      <c r="C8" t="s">
        <v>9</v>
      </c>
    </row>
    <row r="9" spans="1:7" x14ac:dyDescent="0.2">
      <c r="A9" s="1"/>
    </row>
    <row r="10" spans="1:7" x14ac:dyDescent="0.2">
      <c r="A10" s="1" t="s">
        <v>10</v>
      </c>
      <c r="C10" t="s">
        <v>23</v>
      </c>
    </row>
    <row r="11" spans="1:7" x14ac:dyDescent="0.2">
      <c r="A11" s="1"/>
    </row>
    <row r="12" spans="1:7" x14ac:dyDescent="0.2">
      <c r="A12" s="1" t="s">
        <v>11</v>
      </c>
      <c r="C12" t="s">
        <v>17</v>
      </c>
    </row>
    <row r="13" spans="1:7" x14ac:dyDescent="0.2">
      <c r="A13" s="1"/>
      <c r="C13" t="s">
        <v>9</v>
      </c>
    </row>
    <row r="14" spans="1:7" x14ac:dyDescent="0.2">
      <c r="A14" s="1"/>
    </row>
    <row r="15" spans="1:7" x14ac:dyDescent="0.2">
      <c r="A15" s="1" t="s">
        <v>12</v>
      </c>
      <c r="C15" t="s">
        <v>24</v>
      </c>
    </row>
    <row r="16" spans="1:7" x14ac:dyDescent="0.2">
      <c r="A16" s="1"/>
      <c r="C16" t="s">
        <v>13</v>
      </c>
    </row>
    <row r="17" spans="1:3" x14ac:dyDescent="0.2">
      <c r="A17" s="1"/>
      <c r="C17" t="s">
        <v>21</v>
      </c>
    </row>
    <row r="18" spans="1:3" x14ac:dyDescent="0.2">
      <c r="A18" s="1"/>
      <c r="C18" t="s">
        <v>22</v>
      </c>
    </row>
    <row r="19" spans="1:3" x14ac:dyDescent="0.2">
      <c r="A19" s="1"/>
    </row>
    <row r="20" spans="1:3" x14ac:dyDescent="0.2">
      <c r="A20" s="1" t="s">
        <v>14</v>
      </c>
      <c r="C20" t="s">
        <v>25</v>
      </c>
    </row>
    <row r="21" spans="1:3" x14ac:dyDescent="0.2">
      <c r="A21" s="1"/>
      <c r="C21" s="1" t="s">
        <v>29</v>
      </c>
    </row>
    <row r="22" spans="1:3" x14ac:dyDescent="0.2">
      <c r="A22" s="1"/>
      <c r="C22" t="s">
        <v>31</v>
      </c>
    </row>
    <row r="23" spans="1:3" x14ac:dyDescent="0.2">
      <c r="A23" s="1"/>
      <c r="C23" t="s">
        <v>28</v>
      </c>
    </row>
    <row r="24" spans="1:3" x14ac:dyDescent="0.2">
      <c r="A24" s="1"/>
      <c r="C24" t="s">
        <v>30</v>
      </c>
    </row>
    <row r="25" spans="1:3" x14ac:dyDescent="0.2">
      <c r="A25" s="1"/>
    </row>
    <row r="26" spans="1:3" x14ac:dyDescent="0.2">
      <c r="A26" s="1" t="s">
        <v>15</v>
      </c>
      <c r="C26" t="s">
        <v>27</v>
      </c>
    </row>
    <row r="27" spans="1:3" x14ac:dyDescent="0.2">
      <c r="A27" s="1"/>
      <c r="C27" t="s">
        <v>26</v>
      </c>
    </row>
    <row r="28" spans="1:3" x14ac:dyDescent="0.2">
      <c r="A28" s="1"/>
    </row>
    <row r="29" spans="1:3" x14ac:dyDescent="0.2">
      <c r="A29" s="1" t="s">
        <v>16</v>
      </c>
      <c r="C29" t="s">
        <v>19</v>
      </c>
    </row>
    <row r="30" spans="1:3" x14ac:dyDescent="0.2">
      <c r="C30" t="s">
        <v>20</v>
      </c>
    </row>
  </sheetData>
  <phoneticPr fontId="4" type="noConversion"/>
  <pageMargins left="0.65" right="0.48" top="1" bottom="1" header="0.5" footer="0.5"/>
  <pageSetup paperSize="9" scale="80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ОБОСНОВАНИЕ</vt:lpstr>
      <vt:lpstr>ИНСТРУКЦИЯ</vt:lpstr>
      <vt:lpstr>ОБОСНОВАНИЕ!Заголовки_для_печати</vt:lpstr>
      <vt:lpstr>ОБОСНОВАНИЕ!Область_печати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Электронный бюджет</cp:lastModifiedBy>
  <cp:lastPrinted>2025-09-26T03:03:10Z</cp:lastPrinted>
  <dcterms:created xsi:type="dcterms:W3CDTF">1996-10-08T23:32:33Z</dcterms:created>
  <dcterms:modified xsi:type="dcterms:W3CDTF">2026-03-30T05:40:27Z</dcterms:modified>
</cp:coreProperties>
</file>