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735"/>
  </bookViews>
  <sheets>
    <sheet name="Расчет цены" sheetId="2" r:id="rId1"/>
  </sheets>
  <calcPr calcId="125725" refMode="R1C1"/>
</workbook>
</file>

<file path=xl/calcChain.xml><?xml version="1.0" encoding="utf-8"?>
<calcChain xmlns="http://schemas.openxmlformats.org/spreadsheetml/2006/main">
  <c r="G5" i="2"/>
  <c r="F5"/>
  <c r="E5"/>
  <c r="L4"/>
  <c r="M4" s="1"/>
  <c r="N4" s="1"/>
  <c r="O4" s="1"/>
  <c r="I4"/>
  <c r="J4" s="1"/>
  <c r="K4" s="1"/>
  <c r="L5" l="1"/>
  <c r="N6" l="1"/>
</calcChain>
</file>

<file path=xl/sharedStrings.xml><?xml version="1.0" encoding="utf-8"?>
<sst xmlns="http://schemas.openxmlformats.org/spreadsheetml/2006/main" count="30" uniqueCount="30">
  <si>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</si>
  <si>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</si>
  <si>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</si>
  <si>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</si>
  <si>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</si>
  <si>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</si>
  <si>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</si>
  <si>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</si>
  <si>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</si>
  <si>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</si>
  <si>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</si>
  <si>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</si>
  <si>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</si>
  <si>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</si>
  <si>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</si>
  <si>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</si>
  <si>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</si>
  <si>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</si>
  <si>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контракта составила, руб.***:</t>
  </si>
  <si>
    <t>Итого:</t>
  </si>
  <si>
    <t>УФСИН России по Республике Коми</t>
  </si>
  <si>
    <t>Поставщик №1</t>
  </si>
  <si>
    <t>Поставщик №2</t>
  </si>
  <si>
    <t>Поставщик №3</t>
  </si>
  <si>
    <t>Старший инспектор ОКБиХО ФКУ БМТиВС</t>
  </si>
  <si>
    <t>капитан внутренней службы</t>
  </si>
  <si>
    <t>А.И. Паршуков</t>
  </si>
  <si>
    <t>Телевизоры</t>
  </si>
  <si>
    <t>шт.</t>
  </si>
  <si>
    <t>В соответствии со ст. 34 Бюджетного кодекса РФ, участники бюджетного процесса исходят из необходимости достижения заданных результатов с использованием наименьшего объема  средств (экономности) и (или) достижения наилучшего результата с использованием определенного бюджетом объема средств (результативности). В силу обозначенного, за расчет НМЦК принято решение взять минимальное коммерческое предложение поставщика № 3 с суммой 9 999,00 руб.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</si>
</sst>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"/>
    <numFmt numFmtId="165" formatCode="#,##0.000"/>
  </numFmts>
  <fonts count="1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color theme="1"/>
      <name val="XO Thames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65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2" fillId="0" borderId="0" xfId="0" applyNumberFormat="1" applyFont="1"/>
    <xf numFmtId="2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2" fontId="3" fillId="0" borderId="6" xfId="0" applyNumberFormat="1" applyFont="1" applyBorder="1" applyAlignment="1">
      <alignment vertical="center"/>
    </xf>
    <xf numFmtId="0" fontId="2" fillId="0" borderId="6" xfId="0" applyFont="1" applyBorder="1"/>
    <xf numFmtId="0" fontId="11" fillId="0" borderId="1" xfId="0" applyFont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64407</xdr:colOff>
      <xdr:row>2</xdr:row>
      <xdr:rowOff>1281339</xdr:rowOff>
    </xdr:from>
    <xdr:to>
      <xdr:col>10</xdr:col>
      <xdr:colOff>997857</xdr:colOff>
      <xdr:row>2</xdr:row>
      <xdr:rowOff>1633764</xdr:rowOff>
    </xdr:to>
    <xdr:pic>
      <xdr:nvPicPr>
        <xdr:cNvPr id="2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6461" y="314098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2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22411</xdr:colOff>
      <xdr:row>2</xdr:row>
      <xdr:rowOff>2051369</xdr:rowOff>
    </xdr:from>
    <xdr:to>
      <xdr:col>11</xdr:col>
      <xdr:colOff>2218764</xdr:colOff>
      <xdr:row>2</xdr:row>
      <xdr:rowOff>2599764</xdr:rowOff>
    </xdr:to>
    <xdr:pic>
      <xdr:nvPicPr>
        <xdr:cNvPr id="25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60087" y="3978781"/>
          <a:ext cx="2196353" cy="548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596153</xdr:colOff>
      <xdr:row>2</xdr:row>
      <xdr:rowOff>1664073</xdr:rowOff>
    </xdr:from>
    <xdr:to>
      <xdr:col>11</xdr:col>
      <xdr:colOff>748553</xdr:colOff>
      <xdr:row>2</xdr:row>
      <xdr:rowOff>1892673</xdr:rowOff>
    </xdr:to>
    <xdr:pic>
      <xdr:nvPicPr>
        <xdr:cNvPr id="25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33829" y="359148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5"/>
  <sheetViews>
    <sheetView tabSelected="1" zoomScale="85" zoomScaleNormal="85" workbookViewId="0">
      <selection activeCell="A10" sqref="A10"/>
    </sheetView>
  </sheetViews>
  <sheetFormatPr defaultRowHeight="12.75"/>
  <cols>
    <col min="1" max="1" width="6.28515625" style="1" customWidth="1"/>
    <col min="2" max="2" width="66.42578125" style="1" customWidth="1"/>
    <col min="3" max="3" width="6.42578125" style="1" customWidth="1"/>
    <col min="4" max="4" width="7.7109375" style="1" customWidth="1"/>
    <col min="5" max="5" width="18.28515625" style="1" customWidth="1"/>
    <col min="6" max="6" width="18.140625" style="1" customWidth="1"/>
    <col min="7" max="7" width="17.7109375" style="1" customWidth="1"/>
    <col min="8" max="8" width="9.140625" style="1" hidden="1" customWidth="1"/>
    <col min="9" max="9" width="15.5703125" style="1" customWidth="1"/>
    <col min="10" max="10" width="15.42578125" style="1" customWidth="1"/>
    <col min="11" max="11" width="16.28515625" style="1" customWidth="1"/>
    <col min="12" max="12" width="35.28515625" style="1" customWidth="1"/>
    <col min="13" max="13" width="13.140625" style="1" customWidth="1"/>
    <col min="14" max="15" width="12.140625" style="1" customWidth="1"/>
    <col min="16" max="16384" width="9.140625" style="1"/>
  </cols>
  <sheetData>
    <row r="1" spans="1:30" ht="39" customHeight="1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9.25" customHeight="1">
      <c r="A2" s="33" t="s">
        <v>0</v>
      </c>
      <c r="B2" s="33" t="s">
        <v>2</v>
      </c>
      <c r="C2" s="33" t="s">
        <v>1</v>
      </c>
      <c r="D2" s="33" t="s">
        <v>3</v>
      </c>
      <c r="E2" s="41" t="s">
        <v>4</v>
      </c>
      <c r="F2" s="41"/>
      <c r="G2" s="41"/>
      <c r="H2" s="3"/>
      <c r="I2" s="38" t="s">
        <v>14</v>
      </c>
      <c r="J2" s="38"/>
      <c r="K2" s="38"/>
      <c r="L2" s="39" t="s">
        <v>9</v>
      </c>
      <c r="M2" s="40"/>
      <c r="N2" s="40"/>
      <c r="O2" s="40"/>
    </row>
    <row r="3" spans="1:30" ht="225" customHeight="1">
      <c r="A3" s="33"/>
      <c r="B3" s="33"/>
      <c r="C3" s="37"/>
      <c r="D3" s="37"/>
      <c r="E3" s="20" t="s">
        <v>21</v>
      </c>
      <c r="F3" s="20" t="s">
        <v>22</v>
      </c>
      <c r="G3" s="20" t="s">
        <v>23</v>
      </c>
      <c r="H3" s="4" t="s">
        <v>7</v>
      </c>
      <c r="I3" s="19" t="s">
        <v>6</v>
      </c>
      <c r="J3" s="4" t="s">
        <v>5</v>
      </c>
      <c r="K3" s="5" t="s">
        <v>16</v>
      </c>
      <c r="L3" s="6" t="s">
        <v>17</v>
      </c>
      <c r="M3" s="7" t="s">
        <v>11</v>
      </c>
      <c r="N3" s="7" t="s">
        <v>12</v>
      </c>
      <c r="O3" s="7" t="s">
        <v>13</v>
      </c>
    </row>
    <row r="4" spans="1:30" s="14" customFormat="1" ht="38.25" customHeight="1">
      <c r="A4" s="23">
        <v>1</v>
      </c>
      <c r="B4" s="27" t="s">
        <v>27</v>
      </c>
      <c r="C4" s="21" t="s">
        <v>28</v>
      </c>
      <c r="D4" s="16">
        <v>3</v>
      </c>
      <c r="E4" s="28">
        <v>10490</v>
      </c>
      <c r="F4" s="18">
        <v>9999</v>
      </c>
      <c r="G4" s="18">
        <v>9999</v>
      </c>
      <c r="H4" s="8"/>
      <c r="I4" s="9">
        <f t="shared" ref="I4" si="0">AVERAGE(E4:G4)</f>
        <v>10162.666666666666</v>
      </c>
      <c r="J4" s="15">
        <f t="shared" ref="J4" si="1">SQRT(((SUM((POWER(G4-I4,2)),(POWER(F4-I4,2)),(POWER(E4-I4,2)))/(COLUMNS(E4:G4)-1))))</f>
        <v>283.47898217210621</v>
      </c>
      <c r="K4" s="10">
        <f t="shared" ref="K4" si="2">J4/I4*100</f>
        <v>2.7894153323153983</v>
      </c>
      <c r="L4" s="11">
        <f>((D4/3)*(SUM(E4:G4)))</f>
        <v>30488</v>
      </c>
      <c r="M4" s="12">
        <f t="shared" ref="M4" si="3">L4/D4</f>
        <v>10162.666666666666</v>
      </c>
      <c r="N4" s="13">
        <f t="shared" ref="N4" si="4">ROUNDDOWN(M4,2)</f>
        <v>10162.66</v>
      </c>
      <c r="O4" s="11">
        <f t="shared" ref="O4" si="5">N4*D4</f>
        <v>30487.98</v>
      </c>
    </row>
    <row r="5" spans="1:30" s="14" customFormat="1" ht="15.75" customHeight="1">
      <c r="A5" s="42" t="s">
        <v>19</v>
      </c>
      <c r="B5" s="42"/>
      <c r="C5" s="42"/>
      <c r="D5" s="42"/>
      <c r="E5" s="18">
        <f>(D4*E4)</f>
        <v>31470</v>
      </c>
      <c r="F5" s="18">
        <f>F4*D4</f>
        <v>29997</v>
      </c>
      <c r="G5" s="18">
        <f>G4*D4</f>
        <v>29997</v>
      </c>
      <c r="H5" s="8"/>
      <c r="I5" s="9"/>
      <c r="J5" s="10"/>
      <c r="K5" s="10"/>
      <c r="L5" s="11">
        <f>SUM(L4:L4)</f>
        <v>30488</v>
      </c>
      <c r="M5" s="12"/>
      <c r="N5" s="13"/>
      <c r="O5" s="11"/>
    </row>
    <row r="6" spans="1:30" ht="21" customHeight="1" thickBot="1">
      <c r="A6" s="30" t="s">
        <v>18</v>
      </c>
      <c r="B6" s="31"/>
      <c r="C6" s="31"/>
      <c r="D6" s="31"/>
      <c r="E6" s="31"/>
      <c r="F6" s="31"/>
      <c r="G6" s="31"/>
      <c r="H6" s="24"/>
      <c r="I6" s="24"/>
      <c r="J6" s="24"/>
      <c r="K6" s="24"/>
      <c r="L6" s="25"/>
      <c r="M6" s="26"/>
      <c r="N6" s="35">
        <f>SUM(O4:O4)</f>
        <v>30487.98</v>
      </c>
      <c r="O6" s="36"/>
      <c r="Q6" s="17"/>
    </row>
    <row r="7" spans="1:30" ht="36" customHeight="1">
      <c r="A7" s="32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30" ht="15" customHeight="1">
      <c r="A8" s="1" t="s">
        <v>15</v>
      </c>
    </row>
    <row r="9" spans="1:30" ht="52.5" customHeight="1">
      <c r="A9" s="29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30" ht="16.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30" ht="15.75">
      <c r="A11" s="45" t="s">
        <v>24</v>
      </c>
      <c r="B11" s="45"/>
    </row>
    <row r="12" spans="1:30" ht="15.75">
      <c r="A12" s="45" t="s">
        <v>20</v>
      </c>
      <c r="B12" s="45"/>
    </row>
    <row r="13" spans="1:30" ht="15.75">
      <c r="A13" s="45" t="s">
        <v>25</v>
      </c>
      <c r="B13" s="45"/>
      <c r="N13" s="46" t="s">
        <v>26</v>
      </c>
      <c r="O13" s="46"/>
    </row>
    <row r="15" spans="1:30" ht="15.75">
      <c r="A15" s="43">
        <v>46233</v>
      </c>
      <c r="B15" s="44"/>
    </row>
  </sheetData>
  <mergeCells count="18">
    <mergeCell ref="A15:B15"/>
    <mergeCell ref="A11:B11"/>
    <mergeCell ref="A12:B12"/>
    <mergeCell ref="A13:B13"/>
    <mergeCell ref="N13:O13"/>
    <mergeCell ref="A1:O1"/>
    <mergeCell ref="N6:O6"/>
    <mergeCell ref="C2:C3"/>
    <mergeCell ref="D2:D3"/>
    <mergeCell ref="I2:K2"/>
    <mergeCell ref="L2:O2"/>
    <mergeCell ref="E2:G2"/>
    <mergeCell ref="A5:D5"/>
    <mergeCell ref="A9:O9"/>
    <mergeCell ref="A6:G6"/>
    <mergeCell ref="A7:L7"/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Depo</cp:lastModifiedBy>
  <cp:lastPrinted>2023-09-05T06:59:22Z</cp:lastPrinted>
  <dcterms:created xsi:type="dcterms:W3CDTF">2014-01-15T18:15:09Z</dcterms:created>
  <dcterms:modified xsi:type="dcterms:W3CDTF">2026-07-30T08:40:55Z</dcterms:modified>
</cp:coreProperties>
</file>