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chkin\Desktop\ИП\Павловец\ИГМУ\Переделка под новый тендер\"/>
    </mc:Choice>
  </mc:AlternateContent>
  <xr:revisionPtr revIDLastSave="0" documentId="13_ncr:1_{769A9900-C45C-4093-ABEF-5AFCAF95C6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боснование НМЦК" sheetId="3" r:id="rId1"/>
    <sheet name="Расчет цены" sheetId="2" r:id="rId2"/>
  </sheets>
  <definedNames>
    <definedName name="_xlnm.Print_Area" localSheetId="1">'Расчет цены'!$A$1:$L$86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2" l="1"/>
  <c r="I46" i="2"/>
  <c r="L46" i="2" s="1"/>
  <c r="I45" i="2"/>
  <c r="L45" i="2" s="1"/>
  <c r="I9" i="2"/>
  <c r="L9" i="2" s="1"/>
  <c r="I10" i="2"/>
  <c r="L10" i="2" s="1"/>
  <c r="I11" i="2"/>
  <c r="L11" i="2" s="1"/>
  <c r="I12" i="2"/>
  <c r="L12" i="2" s="1"/>
  <c r="I13" i="2"/>
  <c r="L13" i="2" s="1"/>
  <c r="I14" i="2"/>
  <c r="L14" i="2" s="1"/>
  <c r="I15" i="2"/>
  <c r="L15" i="2" s="1"/>
  <c r="I16" i="2"/>
  <c r="L16" i="2" s="1"/>
  <c r="I17" i="2"/>
  <c r="L17" i="2" s="1"/>
  <c r="I18" i="2"/>
  <c r="L18" i="2" s="1"/>
  <c r="I19" i="2"/>
  <c r="L19" i="2" s="1"/>
  <c r="I20" i="2"/>
  <c r="L20" i="2" s="1"/>
  <c r="I21" i="2"/>
  <c r="L21" i="2" s="1"/>
  <c r="I22" i="2"/>
  <c r="L22" i="2" s="1"/>
  <c r="I23" i="2"/>
  <c r="L23" i="2" s="1"/>
  <c r="I24" i="2"/>
  <c r="L24" i="2" s="1"/>
  <c r="I25" i="2"/>
  <c r="L25" i="2" s="1"/>
  <c r="I26" i="2"/>
  <c r="L26" i="2" s="1"/>
  <c r="I27" i="2"/>
  <c r="L27" i="2" s="1"/>
  <c r="I28" i="2"/>
  <c r="L28" i="2" s="1"/>
  <c r="I29" i="2"/>
  <c r="L29" i="2" s="1"/>
  <c r="I30" i="2"/>
  <c r="L30" i="2" s="1"/>
  <c r="I31" i="2"/>
  <c r="L31" i="2" s="1"/>
  <c r="I32" i="2"/>
  <c r="L32" i="2" s="1"/>
  <c r="I33" i="2"/>
  <c r="L33" i="2" s="1"/>
  <c r="I34" i="2"/>
  <c r="L34" i="2" s="1"/>
  <c r="I35" i="2"/>
  <c r="L35" i="2" s="1"/>
  <c r="I36" i="2"/>
  <c r="L36" i="2" s="1"/>
  <c r="I37" i="2"/>
  <c r="L37" i="2" s="1"/>
  <c r="I38" i="2"/>
  <c r="L38" i="2" s="1"/>
  <c r="I39" i="2"/>
  <c r="L39" i="2" s="1"/>
  <c r="I40" i="2"/>
  <c r="L40" i="2" s="1"/>
  <c r="I41" i="2"/>
  <c r="L41" i="2" s="1"/>
  <c r="I42" i="2"/>
  <c r="L42" i="2" s="1"/>
  <c r="I43" i="2"/>
  <c r="L43" i="2" s="1"/>
  <c r="I44" i="2"/>
  <c r="L44" i="2" s="1"/>
  <c r="I47" i="2"/>
  <c r="L47" i="2" s="1"/>
  <c r="I48" i="2"/>
  <c r="L48" i="2" s="1"/>
  <c r="I49" i="2"/>
  <c r="I50" i="2"/>
  <c r="L50" i="2" s="1"/>
  <c r="I51" i="2"/>
  <c r="L51" i="2" s="1"/>
  <c r="I52" i="2"/>
  <c r="L52" i="2" s="1"/>
  <c r="I53" i="2"/>
  <c r="L53" i="2" s="1"/>
  <c r="I54" i="2"/>
  <c r="L54" i="2" s="1"/>
  <c r="I55" i="2"/>
  <c r="L55" i="2" s="1"/>
  <c r="I56" i="2"/>
  <c r="L56" i="2" s="1"/>
  <c r="I57" i="2"/>
  <c r="L57" i="2" s="1"/>
  <c r="I58" i="2"/>
  <c r="L58" i="2" s="1"/>
  <c r="I59" i="2"/>
  <c r="L59" i="2" s="1"/>
  <c r="I60" i="2"/>
  <c r="L60" i="2" s="1"/>
  <c r="J9" i="2"/>
  <c r="K9" i="2" s="1"/>
  <c r="J10" i="2"/>
  <c r="J11" i="2"/>
  <c r="K11" i="2" s="1"/>
  <c r="J12" i="2"/>
  <c r="J13" i="2"/>
  <c r="J14" i="2"/>
  <c r="K14" i="2" s="1"/>
  <c r="J15" i="2"/>
  <c r="K15" i="2" s="1"/>
  <c r="J16" i="2"/>
  <c r="J17" i="2"/>
  <c r="J18" i="2"/>
  <c r="J19" i="2"/>
  <c r="K19" i="2" s="1"/>
  <c r="J20" i="2"/>
  <c r="J21" i="2"/>
  <c r="J22" i="2"/>
  <c r="K22" i="2" s="1"/>
  <c r="J23" i="2"/>
  <c r="K23" i="2" s="1"/>
  <c r="J24" i="2"/>
  <c r="J25" i="2"/>
  <c r="J26" i="2"/>
  <c r="K26" i="2" s="1"/>
  <c r="J27" i="2"/>
  <c r="K27" i="2" s="1"/>
  <c r="J28" i="2"/>
  <c r="J29" i="2"/>
  <c r="J30" i="2"/>
  <c r="K30" i="2" s="1"/>
  <c r="J31" i="2"/>
  <c r="K31" i="2" s="1"/>
  <c r="J32" i="2"/>
  <c r="J33" i="2"/>
  <c r="J34" i="2"/>
  <c r="K34" i="2" s="1"/>
  <c r="J35" i="2"/>
  <c r="K35" i="2" s="1"/>
  <c r="J36" i="2"/>
  <c r="J37" i="2"/>
  <c r="J38" i="2"/>
  <c r="K38" i="2" s="1"/>
  <c r="J39" i="2"/>
  <c r="K39" i="2" s="1"/>
  <c r="J40" i="2"/>
  <c r="J41" i="2"/>
  <c r="J42" i="2"/>
  <c r="K42" i="2" s="1"/>
  <c r="J43" i="2"/>
  <c r="K43" i="2" s="1"/>
  <c r="J44" i="2"/>
  <c r="J45" i="2"/>
  <c r="J47" i="2"/>
  <c r="J48" i="2"/>
  <c r="J49" i="2"/>
  <c r="J50" i="2"/>
  <c r="K50" i="2" s="1"/>
  <c r="J51" i="2"/>
  <c r="J52" i="2"/>
  <c r="J53" i="2"/>
  <c r="J54" i="2"/>
  <c r="K54" i="2" s="1"/>
  <c r="J55" i="2"/>
  <c r="J56" i="2"/>
  <c r="J57" i="2"/>
  <c r="J58" i="2"/>
  <c r="K58" i="2" s="1"/>
  <c r="J59" i="2"/>
  <c r="J60" i="2"/>
  <c r="K13" i="2"/>
  <c r="L49" i="2"/>
  <c r="K47" i="2" l="1"/>
  <c r="K55" i="2"/>
  <c r="K10" i="2"/>
  <c r="K18" i="2"/>
  <c r="K59" i="2"/>
  <c r="K51" i="2"/>
  <c r="K41" i="2"/>
  <c r="K33" i="2"/>
  <c r="K25" i="2"/>
  <c r="K17" i="2"/>
  <c r="K57" i="2"/>
  <c r="K49" i="2"/>
  <c r="K37" i="2"/>
  <c r="K45" i="2"/>
  <c r="K29" i="2"/>
  <c r="K21" i="2"/>
  <c r="K53" i="2"/>
  <c r="K46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I8" i="2"/>
  <c r="L8" i="2" s="1"/>
  <c r="I64" i="2" s="1"/>
  <c r="J8" i="2"/>
  <c r="L62" i="2" l="1"/>
  <c r="K8" i="2"/>
</calcChain>
</file>

<file path=xl/sharedStrings.xml><?xml version="1.0" encoding="utf-8"?>
<sst xmlns="http://schemas.openxmlformats.org/spreadsheetml/2006/main" count="211" uniqueCount="106">
  <si>
    <t>№</t>
  </si>
  <si>
    <t>Ед. изм</t>
  </si>
  <si>
    <t>Среднее квадратичное отклонение</t>
  </si>
  <si>
    <t>рублей</t>
  </si>
  <si>
    <t>Н(М)ЦК, ЦКЕП, определяемая методом сопоставимых рыночных цен (анализа рынка)*</t>
  </si>
  <si>
    <t>Оценка однородности совокупности значений выявленных цен, используемых в расчете Н(М)ЦК</t>
  </si>
  <si>
    <t>ИТОГО:</t>
  </si>
  <si>
    <t>Расчет Н(М)ЦК по формуле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</si>
  <si>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Обоснование начальной (максимальной) цены договора (Н(М)ЦК)</t>
  </si>
  <si>
    <t>Коммерческие предложения цена за 1 единицу товара, руб.</t>
  </si>
  <si>
    <t>Количество</t>
  </si>
  <si>
    <r>
      <t>Средняя арифметическая цена за единицу  с учетом округления до второй цифры после запятой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</si>
  <si>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</si>
  <si>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Информацию о валюте, используемой для формирования цены контракта и расчетов с поставщиком (подрядчиком, исполнителем), порядка применения официального курса иностранной валюты  к рублю Российской Федерации, установленного Центральным банком Российской Федерации и используемого при оплате контракта</t>
  </si>
  <si>
    <t>Обоснование начальной (максимальной) цены контракта, начальной цены единицы товара, работы, услуги</t>
  </si>
  <si>
    <t>ОБОСНОВАНИЕ НАЧАЛЬНОЙ (МАКСИМАЛЬНОЙ)</t>
  </si>
  <si>
    <t xml:space="preserve">ЦЕНЫ КОНТРАКТА, НАЧАЛЬНОЙ ЦЕНЫ ЕДИНИЦЫ </t>
  </si>
  <si>
    <t>ТОВАРА, РАБОТЫ, УСЛУГИ)</t>
  </si>
  <si>
    <t>(объект закупки)</t>
  </si>
  <si>
    <t>РУБЛЬ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</si>
  <si>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контракта, не применяется</t>
  </si>
  <si>
    <t>Обоснование начальной (максимальной) цены контракта: произведено на основании представленных коммерческих предложений потенциальных поставщиков (подрядчиков, исполнителей) и рассчитана методом сопоставимых рыночных цен (анализ рынка), в соответствии с ч. 6 ст. 22 Федерального закона от 05.04.2013 № 44 – ФЗ «О контрактной системе в сфере закупок товаров, работ, услуг для обеспечения государственных и муниципальных нужд».</t>
  </si>
  <si>
    <t>Начальная (максимальная) цена контракта определена в соответствии со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и с учетом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исполнителем), утвержденных Приказом Минэкономразвития России от 02.10.2013 № 567 (далее - Методические рекомендации), методом сопоставимых рыночных цен (анализа рынка) стоимости идентичного товара.  Метод сопоставимых рыночных цен (анализ рынка)
На основании запросов на предоставление ценовой информации и полученных ответов от потенциальных поставщиков (подрядчиков, исполнителей) [1]
В целях исключения возможности закупки товаров, удовлетворяющих потребностям заказчика, по более высокой цене, за начальную (максимальную) цену контракта принимается НМЦКмин - из расчета минимальной из предложенных цен за единицу товара за весь объем поставки</t>
  </si>
  <si>
    <t>Используемый метод определения НМЦК с обоснованием</t>
  </si>
  <si>
    <t>[1]  Ценовые предложения, подтвержденные документально, находятся у Заказчика</t>
  </si>
  <si>
    <t>шт</t>
  </si>
  <si>
    <t>Наименование</t>
  </si>
  <si>
    <t>В результате проведенного расчета Н(М)ЦК составила:</t>
  </si>
  <si>
    <t>ОКПД2/КТРУ</t>
  </si>
  <si>
    <t xml:space="preserve">Поставка  дверей из алюминиевого профиля </t>
  </si>
  <si>
    <t>Регулировка оконной створки, смазка фурнитуры</t>
  </si>
  <si>
    <t>Регулировка балконной двери, смазка фурнитуры</t>
  </si>
  <si>
    <t>Установка металлической гребенки</t>
  </si>
  <si>
    <t>Замена уплотнительной резины</t>
  </si>
  <si>
    <t>Замена однокамерного стеклопакета</t>
  </si>
  <si>
    <t>Замена двухкамерного стеклопакета</t>
  </si>
  <si>
    <t>Замена фурнитуры оконной створки</t>
  </si>
  <si>
    <t>Замена ручки</t>
  </si>
  <si>
    <t>Пропенивание монтажного шва</t>
  </si>
  <si>
    <t>Замена фурнитуры балконной створки</t>
  </si>
  <si>
    <t>Замена подоконника 200-250 мм</t>
  </si>
  <si>
    <t>Замена подоконника 600 мм</t>
  </si>
  <si>
    <t>Замена оконных откосов ПВХ 200-250 мм</t>
  </si>
  <si>
    <t>Замена оконных откосов 600 мм</t>
  </si>
  <si>
    <t>Замена отлива .</t>
  </si>
  <si>
    <t>Регулировка входной двери из ПВХ профиля</t>
  </si>
  <si>
    <t>Замена петли , ПВХ двери</t>
  </si>
  <si>
    <t xml:space="preserve">Замена замка в ПВХ двери </t>
  </si>
  <si>
    <t>Замена штапика ПВХ</t>
  </si>
  <si>
    <t>Замена многозапорного замка в алюминиевой двери</t>
  </si>
  <si>
    <t>Монтаж ПМС</t>
  </si>
  <si>
    <t>Монтаж окна ПВХ , двухсекционного  поворотно-откидное/глухое</t>
  </si>
  <si>
    <t>Монтаж окна  ПВХ , трехсекционного глухое/поворотно-откидное/глухое</t>
  </si>
  <si>
    <t>Регулировка оконной створки , смазка фурнитуры</t>
  </si>
  <si>
    <t>Регулировка двери из алюминиевого профиля</t>
  </si>
  <si>
    <t>Замена петли для алюминиевой двери</t>
  </si>
  <si>
    <t>Замена замка в двери из алюминиевого профиля</t>
  </si>
  <si>
    <t>Замена ручки " скоба "</t>
  </si>
  <si>
    <t>Замена штапика</t>
  </si>
  <si>
    <t>Замена доводчика , для внутренних дверей</t>
  </si>
  <si>
    <t>Замена доводчика , для уличных дверей</t>
  </si>
  <si>
    <t>Диагностика рольставен</t>
  </si>
  <si>
    <t>Замена профиля роллет</t>
  </si>
  <si>
    <t>Замена короба</t>
  </si>
  <si>
    <t>Замена направляющей шины</t>
  </si>
  <si>
    <t>Замена крышки боковой роллетной</t>
  </si>
  <si>
    <t xml:space="preserve">Замена тяговой пружины </t>
  </si>
  <si>
    <t>Замена блокирующего ригеля</t>
  </si>
  <si>
    <t>Замена направляющего устройства</t>
  </si>
  <si>
    <t>Замена капсулы универсальной с подшипником</t>
  </si>
  <si>
    <t>Замена  пружинно-инерционного механизма</t>
  </si>
  <si>
    <t>Замена редуктора</t>
  </si>
  <si>
    <t>Замена внутривального электропривода</t>
  </si>
  <si>
    <t>Замена замка ригельного</t>
  </si>
  <si>
    <t>Замена выключателя клавишного</t>
  </si>
  <si>
    <t>Замена замка замкового</t>
  </si>
  <si>
    <t>Замена ЭКУ</t>
  </si>
  <si>
    <t>Замена группового устройства управления</t>
  </si>
  <si>
    <t>43.32.10.110</t>
  </si>
  <si>
    <t>м.п.</t>
  </si>
  <si>
    <t>м.кв.</t>
  </si>
  <si>
    <t>компл</t>
  </si>
  <si>
    <t>м2</t>
  </si>
  <si>
    <t xml:space="preserve">Источник №1 </t>
  </si>
  <si>
    <t xml:space="preserve">Источник №2 </t>
  </si>
  <si>
    <t xml:space="preserve">Источник №3 </t>
  </si>
  <si>
    <t>м.пог</t>
  </si>
  <si>
    <t>900</t>
  </si>
  <si>
    <t>1 150</t>
  </si>
  <si>
    <t>150</t>
  </si>
  <si>
    <t>50</t>
  </si>
  <si>
    <t>2 300</t>
  </si>
  <si>
    <t>3 200</t>
  </si>
  <si>
    <t>5 100</t>
  </si>
  <si>
    <t>200</t>
  </si>
  <si>
    <t>5 500</t>
  </si>
  <si>
    <t>1 200</t>
  </si>
  <si>
    <t>2 100</t>
  </si>
  <si>
    <t>700</t>
  </si>
  <si>
    <t>950</t>
  </si>
  <si>
    <t>500</t>
  </si>
  <si>
    <t>2 850</t>
  </si>
  <si>
    <t>1 450</t>
  </si>
  <si>
    <t>1 300</t>
  </si>
  <si>
    <t>250</t>
  </si>
  <si>
    <t>7 000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</si>
</sst>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7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 wrapText="1"/>
    </xf>
    <xf numFmtId="0" fontId="9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wrapText="1"/>
      <protection locked="0"/>
    </xf>
    <xf numFmtId="0" fontId="2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  <xf numFmtId="0" fontId="0" fillId="0" borderId="0" xfId="0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5" xfId="0" applyFont="1" applyBorder="1" applyAlignment="1">
      <alignment vertical="center" wrapText="1"/>
    </xf>
    <xf numFmtId="0" fontId="13" fillId="0" borderId="6" xfId="0" applyFont="1" applyBorder="1" applyAlignment="1">
      <alignment horizontal="justify" vertical="center" wrapText="1"/>
    </xf>
    <xf numFmtId="0" fontId="16" fillId="0" borderId="7" xfId="0" applyFont="1" applyBorder="1" applyAlignment="1">
      <alignment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4" fillId="0" borderId="0" xfId="0" applyFont="1" applyAlignment="1">
      <alignment horizontal="center" wrapText="1"/>
    </xf>
    <xf numFmtId="0" fontId="2" fillId="0" borderId="17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2" fontId="1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justify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3" fillId="0" borderId="9" xfId="0" applyFont="1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15" fillId="0" borderId="11" xfId="0" applyFont="1" applyBorder="1" applyAlignment="1">
      <alignment horizontal="right"/>
    </xf>
    <xf numFmtId="0" fontId="0" fillId="0" borderId="11" xfId="0" applyBorder="1" applyAlignment="1"/>
    <xf numFmtId="0" fontId="8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0" fontId="8" fillId="0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1671" name="Picture 1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000250"/>
          <a:ext cx="9144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933450</xdr:colOff>
      <xdr:row>6</xdr:row>
      <xdr:rowOff>1362075</xdr:rowOff>
    </xdr:to>
    <xdr:pic>
      <xdr:nvPicPr>
        <xdr:cNvPr id="1672" name="Picture 2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971675"/>
          <a:ext cx="914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9525</xdr:colOff>
      <xdr:row>6</xdr:row>
      <xdr:rowOff>1762125</xdr:rowOff>
    </xdr:from>
    <xdr:to>
      <xdr:col>11</xdr:col>
      <xdr:colOff>1371600</xdr:colOff>
      <xdr:row>7</xdr:row>
      <xdr:rowOff>0</xdr:rowOff>
    </xdr:to>
    <xdr:pic>
      <xdr:nvPicPr>
        <xdr:cNvPr id="1673" name="Picture 5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809875"/>
          <a:ext cx="1362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1674" name="Picture 6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4479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62</xdr:row>
      <xdr:rowOff>0</xdr:rowOff>
    </xdr:from>
    <xdr:to>
      <xdr:col>11</xdr:col>
      <xdr:colOff>0</xdr:colOff>
      <xdr:row>62</xdr:row>
      <xdr:rowOff>0</xdr:rowOff>
    </xdr:to>
    <xdr:pic>
      <xdr:nvPicPr>
        <xdr:cNvPr id="1675" name="Picture 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08680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62</xdr:row>
      <xdr:rowOff>0</xdr:rowOff>
    </xdr:from>
    <xdr:to>
      <xdr:col>9</xdr:col>
      <xdr:colOff>933450</xdr:colOff>
      <xdr:row>62</xdr:row>
      <xdr:rowOff>0</xdr:rowOff>
    </xdr:to>
    <xdr:pic>
      <xdr:nvPicPr>
        <xdr:cNvPr id="1676" name="Picture 2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08680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62</xdr:row>
      <xdr:rowOff>0</xdr:rowOff>
    </xdr:from>
    <xdr:to>
      <xdr:col>11</xdr:col>
      <xdr:colOff>1381125</xdr:colOff>
      <xdr:row>62</xdr:row>
      <xdr:rowOff>0</xdr:rowOff>
    </xdr:to>
    <xdr:pic>
      <xdr:nvPicPr>
        <xdr:cNvPr id="1677" name="Picture 5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08680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62</xdr:row>
      <xdr:rowOff>0</xdr:rowOff>
    </xdr:from>
    <xdr:to>
      <xdr:col>11</xdr:col>
      <xdr:colOff>419100</xdr:colOff>
      <xdr:row>62</xdr:row>
      <xdr:rowOff>0</xdr:rowOff>
    </xdr:to>
    <xdr:pic>
      <xdr:nvPicPr>
        <xdr:cNvPr id="1678" name="Picture 6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0868025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opLeftCell="A4" zoomScaleNormal="100" workbookViewId="0">
      <selection activeCell="B5" sqref="B5"/>
    </sheetView>
  </sheetViews>
  <sheetFormatPr defaultRowHeight="15" x14ac:dyDescent="0.25"/>
  <cols>
    <col min="1" max="1" width="36.5703125" customWidth="1"/>
    <col min="2" max="2" width="97.85546875" customWidth="1"/>
    <col min="4" max="4" width="9.140625" customWidth="1"/>
  </cols>
  <sheetData>
    <row r="1" spans="1:2" ht="15.75" x14ac:dyDescent="0.25">
      <c r="B1" s="28" t="s">
        <v>15</v>
      </c>
    </row>
    <row r="2" spans="1:2" ht="15.75" x14ac:dyDescent="0.25">
      <c r="B2" s="28" t="s">
        <v>16</v>
      </c>
    </row>
    <row r="3" spans="1:2" ht="15.75" x14ac:dyDescent="0.25">
      <c r="B3" s="28" t="s">
        <v>17</v>
      </c>
    </row>
    <row r="4" spans="1:2" ht="0.75" customHeight="1" x14ac:dyDescent="0.25"/>
    <row r="5" spans="1:2" ht="15.75" x14ac:dyDescent="0.25">
      <c r="B5" s="35" t="s">
        <v>29</v>
      </c>
    </row>
    <row r="6" spans="1:2" ht="15.75" thickBot="1" x14ac:dyDescent="0.3">
      <c r="B6" s="29" t="s">
        <v>18</v>
      </c>
    </row>
    <row r="7" spans="1:2" ht="210" customHeight="1" thickBot="1" x14ac:dyDescent="0.3">
      <c r="A7" s="30" t="s">
        <v>23</v>
      </c>
      <c r="B7" s="31" t="s">
        <v>22</v>
      </c>
    </row>
    <row r="8" spans="1:2" ht="24.75" customHeight="1" thickBot="1" x14ac:dyDescent="0.3">
      <c r="A8" s="53" t="s">
        <v>13</v>
      </c>
      <c r="B8" s="33" t="s">
        <v>19</v>
      </c>
    </row>
    <row r="9" spans="1:2" x14ac:dyDescent="0.25">
      <c r="A9" s="54"/>
      <c r="B9" s="56" t="s">
        <v>20</v>
      </c>
    </row>
    <row r="10" spans="1:2" ht="129.75" customHeight="1" thickBot="1" x14ac:dyDescent="0.3">
      <c r="A10" s="55"/>
      <c r="B10" s="57"/>
    </row>
    <row r="11" spans="1:2" ht="89.25" customHeight="1" thickBot="1" x14ac:dyDescent="0.3">
      <c r="A11" s="32" t="s">
        <v>14</v>
      </c>
      <c r="B11" s="34" t="s">
        <v>21</v>
      </c>
    </row>
    <row r="12" spans="1:2" ht="12.75" customHeight="1" x14ac:dyDescent="0.25">
      <c r="A12" s="58" t="s">
        <v>24</v>
      </c>
      <c r="B12" s="59"/>
    </row>
  </sheetData>
  <mergeCells count="3">
    <mergeCell ref="A8:A10"/>
    <mergeCell ref="B9:B10"/>
    <mergeCell ref="A12:B12"/>
  </mergeCells>
  <pageMargins left="0.59055118110236227" right="0.19685039370078741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8"/>
  <sheetViews>
    <sheetView tabSelected="1" topLeftCell="A35" zoomScale="89" zoomScaleNormal="89" workbookViewId="0">
      <selection activeCell="J59" sqref="J59"/>
    </sheetView>
  </sheetViews>
  <sheetFormatPr defaultRowHeight="12.75" x14ac:dyDescent="0.2"/>
  <cols>
    <col min="1" max="1" width="3.140625" style="2" customWidth="1"/>
    <col min="2" max="2" width="27.5703125" style="2" customWidth="1"/>
    <col min="3" max="3" width="16.140625" style="2" customWidth="1"/>
    <col min="4" max="4" width="8" style="2" customWidth="1"/>
    <col min="5" max="5" width="8.85546875" style="2" customWidth="1"/>
    <col min="6" max="8" width="14.42578125" style="2" customWidth="1"/>
    <col min="9" max="9" width="12.42578125" style="2" customWidth="1"/>
    <col min="10" max="10" width="15.5703125" style="2" customWidth="1"/>
    <col min="11" max="11" width="14" style="2" customWidth="1"/>
    <col min="12" max="12" width="25.7109375" style="2" customWidth="1"/>
    <col min="13" max="13" width="10.140625" style="2" customWidth="1"/>
    <col min="14" max="14" width="11" style="2" customWidth="1"/>
    <col min="15" max="16" width="9.140625" style="2"/>
    <col min="17" max="17" width="14.42578125" style="2" customWidth="1"/>
    <col min="18" max="18" width="9.140625" style="2"/>
    <col min="19" max="19" width="17.7109375" style="2" customWidth="1"/>
    <col min="20" max="16384" width="9.140625" style="2"/>
  </cols>
  <sheetData>
    <row r="1" spans="1:19" ht="9.75" customHeight="1" x14ac:dyDescent="0.3">
      <c r="A1" s="12"/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</row>
    <row r="2" spans="1:19" ht="7.5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9" ht="3.75" hidden="1" customHeight="1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9" ht="6.75" hidden="1" customHeight="1" x14ac:dyDescent="0.25">
      <c r="A4" s="8"/>
      <c r="B4" s="8"/>
      <c r="C4" s="46"/>
      <c r="D4" s="8"/>
      <c r="E4" s="8"/>
      <c r="F4" s="8"/>
      <c r="G4" s="8"/>
      <c r="H4" s="8"/>
      <c r="I4" s="8"/>
      <c r="J4" s="8"/>
      <c r="K4" s="8"/>
      <c r="L4" s="8"/>
    </row>
    <row r="5" spans="1:19" ht="26.25" customHeight="1" x14ac:dyDescent="0.2">
      <c r="A5" s="64" t="s">
        <v>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9" s="12" customFormat="1" ht="39" customHeight="1" x14ac:dyDescent="0.2">
      <c r="A6" s="72" t="s">
        <v>0</v>
      </c>
      <c r="B6" s="69"/>
      <c r="C6" s="69"/>
      <c r="D6" s="70"/>
      <c r="E6" s="74" t="s">
        <v>1</v>
      </c>
      <c r="F6" s="65" t="s">
        <v>9</v>
      </c>
      <c r="G6" s="66"/>
      <c r="H6" s="67"/>
      <c r="I6" s="71" t="s">
        <v>5</v>
      </c>
      <c r="J6" s="71"/>
      <c r="K6" s="71"/>
      <c r="L6" s="43" t="s">
        <v>4</v>
      </c>
    </row>
    <row r="7" spans="1:19" s="12" customFormat="1" ht="167.25" customHeight="1" x14ac:dyDescent="0.2">
      <c r="A7" s="73"/>
      <c r="B7" s="50" t="s">
        <v>26</v>
      </c>
      <c r="C7" s="47" t="s">
        <v>28</v>
      </c>
      <c r="D7" s="16" t="s">
        <v>10</v>
      </c>
      <c r="E7" s="75"/>
      <c r="F7" s="13" t="s">
        <v>83</v>
      </c>
      <c r="G7" s="13" t="s">
        <v>84</v>
      </c>
      <c r="H7" s="13" t="s">
        <v>85</v>
      </c>
      <c r="I7" s="14" t="s">
        <v>11</v>
      </c>
      <c r="J7" s="14" t="s">
        <v>2</v>
      </c>
      <c r="K7" s="13" t="s">
        <v>12</v>
      </c>
      <c r="L7" s="14" t="s">
        <v>7</v>
      </c>
    </row>
    <row r="8" spans="1:19" s="12" customFormat="1" ht="69.75" customHeight="1" thickBot="1" x14ac:dyDescent="0.25">
      <c r="A8" s="36">
        <v>1</v>
      </c>
      <c r="B8" s="51" t="s">
        <v>30</v>
      </c>
      <c r="C8" s="48" t="s">
        <v>78</v>
      </c>
      <c r="D8" s="41">
        <v>1</v>
      </c>
      <c r="E8" s="37" t="s">
        <v>25</v>
      </c>
      <c r="F8" s="38">
        <v>900</v>
      </c>
      <c r="G8" s="38" t="s">
        <v>87</v>
      </c>
      <c r="H8" s="38">
        <v>850</v>
      </c>
      <c r="I8" s="40">
        <f>AVERAGE(F8:H8)</f>
        <v>875</v>
      </c>
      <c r="J8" s="19">
        <f>STDEV(F8:H8)</f>
        <v>35.355339059327378</v>
      </c>
      <c r="K8" s="19">
        <f t="shared" ref="K8:K60" si="0">J8/I8*100</f>
        <v>4.0406101782088433</v>
      </c>
      <c r="L8" s="52">
        <f>D8*I8</f>
        <v>875</v>
      </c>
      <c r="Q8" s="42"/>
      <c r="S8" s="42"/>
    </row>
    <row r="9" spans="1:19" s="12" customFormat="1" ht="69.75" customHeight="1" thickBot="1" x14ac:dyDescent="0.25">
      <c r="A9" s="36">
        <v>2</v>
      </c>
      <c r="B9" s="51" t="s">
        <v>31</v>
      </c>
      <c r="C9" s="48" t="s">
        <v>78</v>
      </c>
      <c r="D9" s="41">
        <v>1</v>
      </c>
      <c r="E9" s="37" t="s">
        <v>25</v>
      </c>
      <c r="F9" s="38">
        <v>1300</v>
      </c>
      <c r="G9" s="38" t="s">
        <v>88</v>
      </c>
      <c r="H9" s="38">
        <v>1100</v>
      </c>
      <c r="I9" s="40">
        <f t="shared" ref="I9:I60" si="1">AVERAGE(F9:H9)</f>
        <v>1200</v>
      </c>
      <c r="J9" s="19">
        <f t="shared" ref="J9:J60" si="2">STDEV(F9:H9)</f>
        <v>141.42135623730951</v>
      </c>
      <c r="K9" s="19">
        <f t="shared" si="0"/>
        <v>11.785113019775793</v>
      </c>
      <c r="L9" s="52">
        <f t="shared" ref="L9:L46" si="3">D9*I9</f>
        <v>1200</v>
      </c>
      <c r="Q9" s="42"/>
      <c r="S9" s="42"/>
    </row>
    <row r="10" spans="1:19" s="12" customFormat="1" ht="69.75" customHeight="1" thickBot="1" x14ac:dyDescent="0.25">
      <c r="A10" s="36">
        <v>3</v>
      </c>
      <c r="B10" s="51" t="s">
        <v>32</v>
      </c>
      <c r="C10" s="48" t="s">
        <v>78</v>
      </c>
      <c r="D10" s="41">
        <v>1</v>
      </c>
      <c r="E10" s="37" t="s">
        <v>25</v>
      </c>
      <c r="F10" s="38">
        <v>150</v>
      </c>
      <c r="G10" s="38" t="s">
        <v>89</v>
      </c>
      <c r="H10" s="38">
        <v>130</v>
      </c>
      <c r="I10" s="40">
        <f t="shared" si="1"/>
        <v>140</v>
      </c>
      <c r="J10" s="19">
        <f t="shared" si="2"/>
        <v>14.142135623730951</v>
      </c>
      <c r="K10" s="19">
        <f t="shared" si="0"/>
        <v>10.101525445522109</v>
      </c>
      <c r="L10" s="52">
        <f t="shared" si="3"/>
        <v>140</v>
      </c>
      <c r="Q10" s="42"/>
      <c r="S10" s="42"/>
    </row>
    <row r="11" spans="1:19" s="12" customFormat="1" ht="69.75" customHeight="1" thickBot="1" x14ac:dyDescent="0.25">
      <c r="A11" s="36">
        <v>4</v>
      </c>
      <c r="B11" s="51" t="s">
        <v>33</v>
      </c>
      <c r="C11" s="48" t="s">
        <v>78</v>
      </c>
      <c r="D11" s="41">
        <v>1</v>
      </c>
      <c r="E11" s="37" t="s">
        <v>86</v>
      </c>
      <c r="F11" s="38">
        <v>50</v>
      </c>
      <c r="G11" s="38" t="s">
        <v>90</v>
      </c>
      <c r="H11" s="38">
        <v>50</v>
      </c>
      <c r="I11" s="40">
        <f t="shared" si="1"/>
        <v>50</v>
      </c>
      <c r="J11" s="19">
        <f t="shared" si="2"/>
        <v>0</v>
      </c>
      <c r="K11" s="19">
        <f t="shared" si="0"/>
        <v>0</v>
      </c>
      <c r="L11" s="52">
        <f t="shared" si="3"/>
        <v>50</v>
      </c>
      <c r="Q11" s="42"/>
      <c r="S11" s="42"/>
    </row>
    <row r="12" spans="1:19" s="12" customFormat="1" ht="69.75" customHeight="1" thickBot="1" x14ac:dyDescent="0.25">
      <c r="A12" s="36">
        <v>5</v>
      </c>
      <c r="B12" s="51" t="s">
        <v>34</v>
      </c>
      <c r="C12" s="48" t="s">
        <v>78</v>
      </c>
      <c r="D12" s="41">
        <v>1</v>
      </c>
      <c r="E12" s="37" t="s">
        <v>80</v>
      </c>
      <c r="F12" s="38">
        <v>2600</v>
      </c>
      <c r="G12" s="38" t="s">
        <v>91</v>
      </c>
      <c r="H12" s="38">
        <v>2500</v>
      </c>
      <c r="I12" s="40">
        <f t="shared" si="1"/>
        <v>2550</v>
      </c>
      <c r="J12" s="19">
        <f t="shared" si="2"/>
        <v>70.710678118654755</v>
      </c>
      <c r="K12" s="19">
        <f t="shared" si="0"/>
        <v>2.7729677693590098</v>
      </c>
      <c r="L12" s="52">
        <f t="shared" si="3"/>
        <v>2550</v>
      </c>
      <c r="Q12" s="42"/>
      <c r="S12" s="42"/>
    </row>
    <row r="13" spans="1:19" s="12" customFormat="1" ht="69.75" customHeight="1" thickBot="1" x14ac:dyDescent="0.25">
      <c r="A13" s="36">
        <v>6</v>
      </c>
      <c r="B13" s="51" t="s">
        <v>35</v>
      </c>
      <c r="C13" s="48" t="s">
        <v>78</v>
      </c>
      <c r="D13" s="41">
        <v>1</v>
      </c>
      <c r="E13" s="37" t="s">
        <v>80</v>
      </c>
      <c r="F13" s="38">
        <v>3200</v>
      </c>
      <c r="G13" s="38" t="s">
        <v>92</v>
      </c>
      <c r="H13" s="38">
        <v>3200</v>
      </c>
      <c r="I13" s="40">
        <f t="shared" si="1"/>
        <v>3200</v>
      </c>
      <c r="J13" s="19">
        <f t="shared" si="2"/>
        <v>0</v>
      </c>
      <c r="K13" s="19">
        <f t="shared" si="0"/>
        <v>0</v>
      </c>
      <c r="L13" s="52">
        <f t="shared" si="3"/>
        <v>3200</v>
      </c>
      <c r="Q13" s="42"/>
      <c r="S13" s="42"/>
    </row>
    <row r="14" spans="1:19" s="12" customFormat="1" ht="69.75" customHeight="1" thickBot="1" x14ac:dyDescent="0.25">
      <c r="A14" s="36">
        <v>7</v>
      </c>
      <c r="B14" s="51" t="s">
        <v>36</v>
      </c>
      <c r="C14" s="48" t="s">
        <v>78</v>
      </c>
      <c r="D14" s="41">
        <v>1</v>
      </c>
      <c r="E14" s="37" t="s">
        <v>25</v>
      </c>
      <c r="F14" s="38">
        <v>5300</v>
      </c>
      <c r="G14" s="38" t="s">
        <v>93</v>
      </c>
      <c r="H14" s="38">
        <v>4800</v>
      </c>
      <c r="I14" s="40">
        <f t="shared" si="1"/>
        <v>5050</v>
      </c>
      <c r="J14" s="19">
        <f t="shared" si="2"/>
        <v>353.55339059327378</v>
      </c>
      <c r="K14" s="19">
        <f t="shared" si="0"/>
        <v>7.001057239470768</v>
      </c>
      <c r="L14" s="52">
        <f t="shared" si="3"/>
        <v>5050</v>
      </c>
      <c r="Q14" s="42"/>
      <c r="S14" s="42"/>
    </row>
    <row r="15" spans="1:19" s="12" customFormat="1" ht="69.75" customHeight="1" thickBot="1" x14ac:dyDescent="0.25">
      <c r="A15" s="36">
        <v>8</v>
      </c>
      <c r="B15" s="51" t="s">
        <v>37</v>
      </c>
      <c r="C15" s="48" t="s">
        <v>78</v>
      </c>
      <c r="D15" s="41">
        <v>1</v>
      </c>
      <c r="E15" s="37" t="s">
        <v>25</v>
      </c>
      <c r="F15" s="38">
        <v>150</v>
      </c>
      <c r="G15" s="38" t="s">
        <v>89</v>
      </c>
      <c r="H15" s="38">
        <v>150</v>
      </c>
      <c r="I15" s="40">
        <f t="shared" si="1"/>
        <v>150</v>
      </c>
      <c r="J15" s="19">
        <f t="shared" si="2"/>
        <v>0</v>
      </c>
      <c r="K15" s="19">
        <f t="shared" si="0"/>
        <v>0</v>
      </c>
      <c r="L15" s="52">
        <f t="shared" si="3"/>
        <v>150</v>
      </c>
      <c r="Q15" s="42"/>
      <c r="S15" s="42"/>
    </row>
    <row r="16" spans="1:19" s="12" customFormat="1" ht="69.75" customHeight="1" thickBot="1" x14ac:dyDescent="0.25">
      <c r="A16" s="36">
        <v>9</v>
      </c>
      <c r="B16" s="51" t="s">
        <v>38</v>
      </c>
      <c r="C16" s="48" t="s">
        <v>78</v>
      </c>
      <c r="D16" s="41">
        <v>1</v>
      </c>
      <c r="E16" s="37" t="s">
        <v>79</v>
      </c>
      <c r="F16" s="38">
        <v>230</v>
      </c>
      <c r="G16" s="38" t="s">
        <v>94</v>
      </c>
      <c r="H16" s="38">
        <v>200</v>
      </c>
      <c r="I16" s="40">
        <f t="shared" si="1"/>
        <v>215</v>
      </c>
      <c r="J16" s="19">
        <f t="shared" si="2"/>
        <v>21.213203435596427</v>
      </c>
      <c r="K16" s="19">
        <f t="shared" si="0"/>
        <v>9.866606249114616</v>
      </c>
      <c r="L16" s="52">
        <f t="shared" si="3"/>
        <v>215</v>
      </c>
      <c r="Q16" s="42"/>
      <c r="S16" s="42"/>
    </row>
    <row r="17" spans="1:19" s="12" customFormat="1" ht="69.75" customHeight="1" thickBot="1" x14ac:dyDescent="0.25">
      <c r="A17" s="36">
        <v>10</v>
      </c>
      <c r="B17" s="51" t="s">
        <v>39</v>
      </c>
      <c r="C17" s="48" t="s">
        <v>78</v>
      </c>
      <c r="D17" s="41">
        <v>1</v>
      </c>
      <c r="E17" s="37" t="s">
        <v>25</v>
      </c>
      <c r="F17" s="38">
        <v>6200</v>
      </c>
      <c r="G17" s="38" t="s">
        <v>95</v>
      </c>
      <c r="H17" s="38">
        <v>5400</v>
      </c>
      <c r="I17" s="40">
        <f t="shared" si="1"/>
        <v>5800</v>
      </c>
      <c r="J17" s="19">
        <f t="shared" si="2"/>
        <v>565.68542494923804</v>
      </c>
      <c r="K17" s="19">
        <f t="shared" si="0"/>
        <v>9.7531969818834146</v>
      </c>
      <c r="L17" s="52">
        <f t="shared" si="3"/>
        <v>5800</v>
      </c>
      <c r="Q17" s="42"/>
      <c r="S17" s="42"/>
    </row>
    <row r="18" spans="1:19" s="12" customFormat="1" ht="69.75" customHeight="1" thickBot="1" x14ac:dyDescent="0.25">
      <c r="A18" s="36">
        <v>11</v>
      </c>
      <c r="B18" s="51" t="s">
        <v>40</v>
      </c>
      <c r="C18" s="48" t="s">
        <v>78</v>
      </c>
      <c r="D18" s="41">
        <v>1</v>
      </c>
      <c r="E18" s="37" t="s">
        <v>79</v>
      </c>
      <c r="F18" s="38">
        <v>1300</v>
      </c>
      <c r="G18" s="38" t="s">
        <v>96</v>
      </c>
      <c r="H18" s="38">
        <v>1200</v>
      </c>
      <c r="I18" s="40">
        <f t="shared" si="1"/>
        <v>1250</v>
      </c>
      <c r="J18" s="19">
        <f t="shared" si="2"/>
        <v>70.710678118654755</v>
      </c>
      <c r="K18" s="19">
        <f t="shared" si="0"/>
        <v>5.6568542494923806</v>
      </c>
      <c r="L18" s="52">
        <f t="shared" si="3"/>
        <v>1250</v>
      </c>
      <c r="Q18" s="42"/>
      <c r="S18" s="42"/>
    </row>
    <row r="19" spans="1:19" s="12" customFormat="1" ht="69.75" customHeight="1" thickBot="1" x14ac:dyDescent="0.25">
      <c r="A19" s="36">
        <v>12</v>
      </c>
      <c r="B19" s="51" t="s">
        <v>41</v>
      </c>
      <c r="C19" s="48" t="s">
        <v>78</v>
      </c>
      <c r="D19" s="41">
        <v>1</v>
      </c>
      <c r="E19" s="37" t="s">
        <v>79</v>
      </c>
      <c r="F19" s="38">
        <v>2300</v>
      </c>
      <c r="G19" s="38" t="s">
        <v>97</v>
      </c>
      <c r="H19" s="38">
        <v>2050</v>
      </c>
      <c r="I19" s="40">
        <f t="shared" si="1"/>
        <v>2175</v>
      </c>
      <c r="J19" s="19">
        <f t="shared" si="2"/>
        <v>176.77669529663689</v>
      </c>
      <c r="K19" s="19">
        <f t="shared" si="0"/>
        <v>8.1276641515695118</v>
      </c>
      <c r="L19" s="52">
        <f t="shared" si="3"/>
        <v>2175</v>
      </c>
      <c r="Q19" s="42"/>
      <c r="S19" s="42"/>
    </row>
    <row r="20" spans="1:19" s="12" customFormat="1" ht="69.75" customHeight="1" thickBot="1" x14ac:dyDescent="0.25">
      <c r="A20" s="36">
        <v>13</v>
      </c>
      <c r="B20" s="51" t="s">
        <v>42</v>
      </c>
      <c r="C20" s="48" t="s">
        <v>78</v>
      </c>
      <c r="D20" s="41">
        <v>1</v>
      </c>
      <c r="E20" s="37" t="s">
        <v>79</v>
      </c>
      <c r="F20" s="38">
        <v>900</v>
      </c>
      <c r="G20" s="38" t="s">
        <v>98</v>
      </c>
      <c r="H20" s="38">
        <v>650</v>
      </c>
      <c r="I20" s="40">
        <f t="shared" si="1"/>
        <v>775</v>
      </c>
      <c r="J20" s="19">
        <f t="shared" si="2"/>
        <v>176.77669529663689</v>
      </c>
      <c r="K20" s="19">
        <f t="shared" si="0"/>
        <v>22.809896167307986</v>
      </c>
      <c r="L20" s="52">
        <f t="shared" si="3"/>
        <v>775</v>
      </c>
      <c r="Q20" s="42"/>
      <c r="S20" s="42"/>
    </row>
    <row r="21" spans="1:19" s="12" customFormat="1" ht="69.75" customHeight="1" thickBot="1" x14ac:dyDescent="0.25">
      <c r="A21" s="36">
        <v>14</v>
      </c>
      <c r="B21" s="51" t="s">
        <v>43</v>
      </c>
      <c r="C21" s="48" t="s">
        <v>78</v>
      </c>
      <c r="D21" s="41">
        <v>1</v>
      </c>
      <c r="E21" s="37" t="s">
        <v>79</v>
      </c>
      <c r="F21" s="38">
        <v>1100</v>
      </c>
      <c r="G21" s="38" t="s">
        <v>99</v>
      </c>
      <c r="H21" s="38">
        <v>800</v>
      </c>
      <c r="I21" s="40">
        <f t="shared" si="1"/>
        <v>950</v>
      </c>
      <c r="J21" s="19">
        <f t="shared" si="2"/>
        <v>212.13203435596427</v>
      </c>
      <c r="K21" s="19">
        <f t="shared" si="0"/>
        <v>22.329687826943605</v>
      </c>
      <c r="L21" s="52">
        <f t="shared" si="3"/>
        <v>950</v>
      </c>
      <c r="Q21" s="42"/>
      <c r="S21" s="42"/>
    </row>
    <row r="22" spans="1:19" s="12" customFormat="1" ht="69.75" customHeight="1" thickBot="1" x14ac:dyDescent="0.25">
      <c r="A22" s="36">
        <v>15</v>
      </c>
      <c r="B22" s="51" t="s">
        <v>44</v>
      </c>
      <c r="C22" s="48" t="s">
        <v>78</v>
      </c>
      <c r="D22" s="41">
        <v>1</v>
      </c>
      <c r="E22" s="37" t="s">
        <v>79</v>
      </c>
      <c r="F22" s="38">
        <v>450</v>
      </c>
      <c r="G22" s="38" t="s">
        <v>100</v>
      </c>
      <c r="H22" s="38">
        <v>420</v>
      </c>
      <c r="I22" s="40">
        <f t="shared" si="1"/>
        <v>435</v>
      </c>
      <c r="J22" s="19">
        <f t="shared" si="2"/>
        <v>21.213203435596427</v>
      </c>
      <c r="K22" s="19">
        <f t="shared" si="0"/>
        <v>4.8765984909417073</v>
      </c>
      <c r="L22" s="52">
        <f t="shared" si="3"/>
        <v>435</v>
      </c>
      <c r="Q22" s="42"/>
      <c r="S22" s="42"/>
    </row>
    <row r="23" spans="1:19" s="12" customFormat="1" ht="69.75" customHeight="1" thickBot="1" x14ac:dyDescent="0.25">
      <c r="A23" s="36">
        <v>16</v>
      </c>
      <c r="B23" s="51" t="s">
        <v>45</v>
      </c>
      <c r="C23" s="48" t="s">
        <v>78</v>
      </c>
      <c r="D23" s="41">
        <v>1</v>
      </c>
      <c r="E23" s="37" t="s">
        <v>25</v>
      </c>
      <c r="F23" s="38">
        <v>2800</v>
      </c>
      <c r="G23" s="38" t="s">
        <v>101</v>
      </c>
      <c r="H23" s="38">
        <v>2800</v>
      </c>
      <c r="I23" s="40">
        <f t="shared" si="1"/>
        <v>2800</v>
      </c>
      <c r="J23" s="19">
        <f t="shared" si="2"/>
        <v>0</v>
      </c>
      <c r="K23" s="19">
        <f t="shared" si="0"/>
        <v>0</v>
      </c>
      <c r="L23" s="52">
        <f t="shared" si="3"/>
        <v>2800</v>
      </c>
      <c r="Q23" s="42"/>
      <c r="S23" s="42"/>
    </row>
    <row r="24" spans="1:19" s="12" customFormat="1" ht="69.75" customHeight="1" thickBot="1" x14ac:dyDescent="0.25">
      <c r="A24" s="36">
        <v>17</v>
      </c>
      <c r="B24" s="51" t="s">
        <v>46</v>
      </c>
      <c r="C24" s="48" t="s">
        <v>78</v>
      </c>
      <c r="D24" s="41">
        <v>1</v>
      </c>
      <c r="E24" s="37" t="s">
        <v>25</v>
      </c>
      <c r="F24" s="38">
        <v>1400</v>
      </c>
      <c r="G24" s="38" t="s">
        <v>102</v>
      </c>
      <c r="H24" s="38">
        <v>1300</v>
      </c>
      <c r="I24" s="40">
        <f t="shared" si="1"/>
        <v>1350</v>
      </c>
      <c r="J24" s="19">
        <f t="shared" si="2"/>
        <v>70.710678118654755</v>
      </c>
      <c r="K24" s="19">
        <f t="shared" si="0"/>
        <v>5.2378280087892408</v>
      </c>
      <c r="L24" s="52">
        <f t="shared" si="3"/>
        <v>1350</v>
      </c>
      <c r="Q24" s="42"/>
      <c r="S24" s="42"/>
    </row>
    <row r="25" spans="1:19" s="12" customFormat="1" ht="69.75" customHeight="1" thickBot="1" x14ac:dyDescent="0.25">
      <c r="A25" s="36">
        <v>18</v>
      </c>
      <c r="B25" s="51" t="s">
        <v>47</v>
      </c>
      <c r="C25" s="48" t="s">
        <v>78</v>
      </c>
      <c r="D25" s="41">
        <v>1</v>
      </c>
      <c r="E25" s="37" t="s">
        <v>25</v>
      </c>
      <c r="F25" s="38">
        <v>1300</v>
      </c>
      <c r="G25" s="38" t="s">
        <v>103</v>
      </c>
      <c r="H25" s="38">
        <v>1200</v>
      </c>
      <c r="I25" s="40">
        <f t="shared" si="1"/>
        <v>1250</v>
      </c>
      <c r="J25" s="19">
        <f t="shared" si="2"/>
        <v>70.710678118654755</v>
      </c>
      <c r="K25" s="19">
        <f t="shared" si="0"/>
        <v>5.6568542494923806</v>
      </c>
      <c r="L25" s="52">
        <f t="shared" si="3"/>
        <v>1250</v>
      </c>
      <c r="Q25" s="42"/>
      <c r="S25" s="42"/>
    </row>
    <row r="26" spans="1:19" s="12" customFormat="1" ht="69.75" customHeight="1" thickBot="1" x14ac:dyDescent="0.25">
      <c r="A26" s="36">
        <v>19</v>
      </c>
      <c r="B26" s="51" t="s">
        <v>48</v>
      </c>
      <c r="C26" s="48" t="s">
        <v>78</v>
      </c>
      <c r="D26" s="41">
        <v>1</v>
      </c>
      <c r="E26" s="37" t="s">
        <v>79</v>
      </c>
      <c r="F26" s="38">
        <v>150</v>
      </c>
      <c r="G26" s="38" t="s">
        <v>104</v>
      </c>
      <c r="H26" s="38">
        <v>120</v>
      </c>
      <c r="I26" s="40">
        <f t="shared" si="1"/>
        <v>135</v>
      </c>
      <c r="J26" s="19">
        <f t="shared" si="2"/>
        <v>21.213203435596427</v>
      </c>
      <c r="K26" s="19">
        <f t="shared" si="0"/>
        <v>15.713484026367725</v>
      </c>
      <c r="L26" s="52">
        <f t="shared" si="3"/>
        <v>135</v>
      </c>
      <c r="Q26" s="42"/>
      <c r="S26" s="42"/>
    </row>
    <row r="27" spans="1:19" s="12" customFormat="1" ht="69.75" customHeight="1" thickBot="1" x14ac:dyDescent="0.25">
      <c r="A27" s="36">
        <v>20</v>
      </c>
      <c r="B27" s="51" t="s">
        <v>49</v>
      </c>
      <c r="C27" s="48" t="s">
        <v>78</v>
      </c>
      <c r="D27" s="41">
        <v>1</v>
      </c>
      <c r="E27" s="37" t="s">
        <v>81</v>
      </c>
      <c r="F27" s="38">
        <v>7000</v>
      </c>
      <c r="G27" s="38" t="s">
        <v>105</v>
      </c>
      <c r="H27" s="38">
        <v>6700</v>
      </c>
      <c r="I27" s="40">
        <f t="shared" si="1"/>
        <v>6850</v>
      </c>
      <c r="J27" s="19">
        <f t="shared" si="2"/>
        <v>212.13203435596427</v>
      </c>
      <c r="K27" s="19">
        <f t="shared" si="0"/>
        <v>3.0968180197950987</v>
      </c>
      <c r="L27" s="52">
        <f t="shared" si="3"/>
        <v>6850</v>
      </c>
      <c r="Q27" s="42"/>
      <c r="S27" s="42"/>
    </row>
    <row r="28" spans="1:19" s="12" customFormat="1" ht="69.75" customHeight="1" thickBot="1" x14ac:dyDescent="0.25">
      <c r="A28" s="36">
        <v>21</v>
      </c>
      <c r="B28" s="51" t="s">
        <v>50</v>
      </c>
      <c r="C28" s="48" t="s">
        <v>78</v>
      </c>
      <c r="D28" s="41">
        <v>1</v>
      </c>
      <c r="E28" s="37" t="s">
        <v>82</v>
      </c>
      <c r="F28" s="38">
        <v>100</v>
      </c>
      <c r="G28" s="38">
        <v>1000</v>
      </c>
      <c r="H28" s="38">
        <v>850</v>
      </c>
      <c r="I28" s="40">
        <f t="shared" si="1"/>
        <v>650</v>
      </c>
      <c r="J28" s="19">
        <f t="shared" si="2"/>
        <v>482.18253804964775</v>
      </c>
      <c r="K28" s="19">
        <f t="shared" si="0"/>
        <v>74.181928930715031</v>
      </c>
      <c r="L28" s="52">
        <f t="shared" si="3"/>
        <v>650</v>
      </c>
      <c r="Q28" s="42"/>
      <c r="S28" s="42"/>
    </row>
    <row r="29" spans="1:19" s="12" customFormat="1" ht="69.75" customHeight="1" thickBot="1" x14ac:dyDescent="0.25">
      <c r="A29" s="36">
        <v>22</v>
      </c>
      <c r="B29" s="51" t="s">
        <v>51</v>
      </c>
      <c r="C29" s="48" t="s">
        <v>78</v>
      </c>
      <c r="D29" s="41">
        <v>1</v>
      </c>
      <c r="E29" s="37" t="s">
        <v>82</v>
      </c>
      <c r="F29" s="38">
        <v>6200</v>
      </c>
      <c r="G29" s="38">
        <v>6200</v>
      </c>
      <c r="H29" s="38">
        <v>4250</v>
      </c>
      <c r="I29" s="40">
        <f t="shared" si="1"/>
        <v>5550</v>
      </c>
      <c r="J29" s="19">
        <f t="shared" si="2"/>
        <v>1125.8330249197702</v>
      </c>
      <c r="K29" s="19">
        <f t="shared" si="0"/>
        <v>20.285279728284149</v>
      </c>
      <c r="L29" s="52">
        <f t="shared" si="3"/>
        <v>5550</v>
      </c>
      <c r="Q29" s="42"/>
      <c r="S29" s="42"/>
    </row>
    <row r="30" spans="1:19" s="12" customFormat="1" ht="69.75" customHeight="1" thickBot="1" x14ac:dyDescent="0.25">
      <c r="A30" s="36">
        <v>23</v>
      </c>
      <c r="B30" s="51" t="s">
        <v>52</v>
      </c>
      <c r="C30" s="48" t="s">
        <v>78</v>
      </c>
      <c r="D30" s="41">
        <v>1</v>
      </c>
      <c r="E30" s="37" t="s">
        <v>82</v>
      </c>
      <c r="F30" s="38">
        <v>5800</v>
      </c>
      <c r="G30" s="38">
        <v>5800</v>
      </c>
      <c r="H30" s="38">
        <v>4180</v>
      </c>
      <c r="I30" s="40">
        <f t="shared" si="1"/>
        <v>5260</v>
      </c>
      <c r="J30" s="19">
        <f t="shared" si="2"/>
        <v>935.30743608719376</v>
      </c>
      <c r="K30" s="19">
        <f t="shared" si="0"/>
        <v>17.781510191771744</v>
      </c>
      <c r="L30" s="52">
        <f t="shared" si="3"/>
        <v>5260</v>
      </c>
      <c r="Q30" s="42"/>
      <c r="S30" s="42"/>
    </row>
    <row r="31" spans="1:19" s="12" customFormat="1" ht="69.75" customHeight="1" thickBot="1" x14ac:dyDescent="0.25">
      <c r="A31" s="36">
        <v>24</v>
      </c>
      <c r="B31" s="51" t="s">
        <v>53</v>
      </c>
      <c r="C31" s="48" t="s">
        <v>78</v>
      </c>
      <c r="D31" s="41">
        <v>1</v>
      </c>
      <c r="E31" s="37" t="s">
        <v>25</v>
      </c>
      <c r="F31" s="38">
        <v>900</v>
      </c>
      <c r="G31" s="38">
        <v>900</v>
      </c>
      <c r="H31" s="38">
        <v>900</v>
      </c>
      <c r="I31" s="40">
        <f t="shared" si="1"/>
        <v>900</v>
      </c>
      <c r="J31" s="19">
        <f t="shared" si="2"/>
        <v>0</v>
      </c>
      <c r="K31" s="19">
        <f t="shared" si="0"/>
        <v>0</v>
      </c>
      <c r="L31" s="52">
        <f t="shared" si="3"/>
        <v>900</v>
      </c>
      <c r="Q31" s="42"/>
      <c r="S31" s="42"/>
    </row>
    <row r="32" spans="1:19" s="12" customFormat="1" ht="69.75" customHeight="1" thickBot="1" x14ac:dyDescent="0.25">
      <c r="A32" s="36">
        <v>25</v>
      </c>
      <c r="B32" s="51" t="s">
        <v>32</v>
      </c>
      <c r="C32" s="48" t="s">
        <v>78</v>
      </c>
      <c r="D32" s="41">
        <v>1</v>
      </c>
      <c r="E32" s="37" t="s">
        <v>25</v>
      </c>
      <c r="F32" s="38">
        <v>150</v>
      </c>
      <c r="G32" s="38">
        <v>150</v>
      </c>
      <c r="H32" s="38">
        <v>130</v>
      </c>
      <c r="I32" s="40">
        <f t="shared" si="1"/>
        <v>143.33333333333334</v>
      </c>
      <c r="J32" s="19">
        <f t="shared" si="2"/>
        <v>11.547005383792515</v>
      </c>
      <c r="K32" s="19">
        <f t="shared" si="0"/>
        <v>8.0560502677622186</v>
      </c>
      <c r="L32" s="52">
        <f t="shared" si="3"/>
        <v>143.33333333333334</v>
      </c>
      <c r="Q32" s="42"/>
      <c r="S32" s="42"/>
    </row>
    <row r="33" spans="1:19" s="12" customFormat="1" ht="69.75" customHeight="1" thickBot="1" x14ac:dyDescent="0.25">
      <c r="A33" s="36">
        <v>26</v>
      </c>
      <c r="B33" s="51" t="s">
        <v>33</v>
      </c>
      <c r="C33" s="48" t="s">
        <v>78</v>
      </c>
      <c r="D33" s="41">
        <v>1</v>
      </c>
      <c r="E33" s="37" t="s">
        <v>25</v>
      </c>
      <c r="F33" s="38">
        <v>80</v>
      </c>
      <c r="G33" s="38">
        <v>80</v>
      </c>
      <c r="H33" s="38">
        <v>75</v>
      </c>
      <c r="I33" s="40">
        <f t="shared" si="1"/>
        <v>78.333333333333329</v>
      </c>
      <c r="J33" s="19">
        <f t="shared" si="2"/>
        <v>2.8867513459481287</v>
      </c>
      <c r="K33" s="19">
        <f t="shared" si="0"/>
        <v>3.6852144841891006</v>
      </c>
      <c r="L33" s="52">
        <f t="shared" si="3"/>
        <v>78.333333333333329</v>
      </c>
      <c r="Q33" s="42"/>
      <c r="S33" s="42"/>
    </row>
    <row r="34" spans="1:19" s="12" customFormat="1" ht="69.75" customHeight="1" thickBot="1" x14ac:dyDescent="0.25">
      <c r="A34" s="36">
        <v>27</v>
      </c>
      <c r="B34" s="51" t="s">
        <v>54</v>
      </c>
      <c r="C34" s="48" t="s">
        <v>78</v>
      </c>
      <c r="D34" s="41">
        <v>1</v>
      </c>
      <c r="E34" s="37" t="s">
        <v>25</v>
      </c>
      <c r="F34" s="38">
        <v>3100</v>
      </c>
      <c r="G34" s="38">
        <v>3100</v>
      </c>
      <c r="H34" s="38">
        <v>2800</v>
      </c>
      <c r="I34" s="40">
        <f t="shared" si="1"/>
        <v>3000</v>
      </c>
      <c r="J34" s="19">
        <f t="shared" si="2"/>
        <v>173.20508075688772</v>
      </c>
      <c r="K34" s="19">
        <f t="shared" si="0"/>
        <v>5.7735026918962573</v>
      </c>
      <c r="L34" s="52">
        <f t="shared" si="3"/>
        <v>3000</v>
      </c>
      <c r="Q34" s="42"/>
      <c r="S34" s="42"/>
    </row>
    <row r="35" spans="1:19" s="12" customFormat="1" ht="69.75" customHeight="1" thickBot="1" x14ac:dyDescent="0.25">
      <c r="A35" s="36">
        <v>28</v>
      </c>
      <c r="B35" s="51" t="s">
        <v>55</v>
      </c>
      <c r="C35" s="48" t="s">
        <v>78</v>
      </c>
      <c r="D35" s="41">
        <v>1</v>
      </c>
      <c r="E35" s="37" t="s">
        <v>25</v>
      </c>
      <c r="F35" s="38">
        <v>1400</v>
      </c>
      <c r="G35" s="38">
        <v>1400</v>
      </c>
      <c r="H35" s="38">
        <v>1300</v>
      </c>
      <c r="I35" s="40">
        <f t="shared" si="1"/>
        <v>1366.6666666666667</v>
      </c>
      <c r="J35" s="19">
        <f t="shared" si="2"/>
        <v>57.735026918962575</v>
      </c>
      <c r="K35" s="19">
        <f t="shared" si="0"/>
        <v>4.2245141648021391</v>
      </c>
      <c r="L35" s="52">
        <f t="shared" si="3"/>
        <v>1366.6666666666667</v>
      </c>
      <c r="Q35" s="42"/>
      <c r="S35" s="42"/>
    </row>
    <row r="36" spans="1:19" s="12" customFormat="1" ht="69.75" customHeight="1" thickBot="1" x14ac:dyDescent="0.25">
      <c r="A36" s="36">
        <v>29</v>
      </c>
      <c r="B36" s="51" t="s">
        <v>56</v>
      </c>
      <c r="C36" s="48" t="s">
        <v>78</v>
      </c>
      <c r="D36" s="41">
        <v>1</v>
      </c>
      <c r="E36" s="37" t="s">
        <v>25</v>
      </c>
      <c r="F36" s="38">
        <v>1650</v>
      </c>
      <c r="G36" s="38">
        <v>1650</v>
      </c>
      <c r="H36" s="38">
        <v>1600</v>
      </c>
      <c r="I36" s="40">
        <f t="shared" si="1"/>
        <v>1633.3333333333333</v>
      </c>
      <c r="J36" s="19">
        <f t="shared" si="2"/>
        <v>28.867513459481287</v>
      </c>
      <c r="K36" s="19">
        <f t="shared" si="0"/>
        <v>1.7673987832335485</v>
      </c>
      <c r="L36" s="52">
        <f t="shared" si="3"/>
        <v>1633.3333333333333</v>
      </c>
      <c r="Q36" s="42"/>
      <c r="S36" s="42"/>
    </row>
    <row r="37" spans="1:19" s="12" customFormat="1" ht="69.75" customHeight="1" thickBot="1" x14ac:dyDescent="0.25">
      <c r="A37" s="36">
        <v>30</v>
      </c>
      <c r="B37" s="51" t="s">
        <v>57</v>
      </c>
      <c r="C37" s="48" t="s">
        <v>78</v>
      </c>
      <c r="D37" s="41">
        <v>1</v>
      </c>
      <c r="E37" s="37" t="s">
        <v>25</v>
      </c>
      <c r="F37" s="38">
        <v>900</v>
      </c>
      <c r="G37" s="38">
        <v>900</v>
      </c>
      <c r="H37" s="38">
        <v>600</v>
      </c>
      <c r="I37" s="40">
        <f t="shared" si="1"/>
        <v>800</v>
      </c>
      <c r="J37" s="19">
        <f t="shared" si="2"/>
        <v>173.20508075688772</v>
      </c>
      <c r="K37" s="19">
        <f t="shared" si="0"/>
        <v>21.650635094610966</v>
      </c>
      <c r="L37" s="52">
        <f t="shared" si="3"/>
        <v>800</v>
      </c>
      <c r="Q37" s="42"/>
      <c r="S37" s="42"/>
    </row>
    <row r="38" spans="1:19" s="12" customFormat="1" ht="69.75" customHeight="1" thickBot="1" x14ac:dyDescent="0.25">
      <c r="A38" s="36">
        <v>31</v>
      </c>
      <c r="B38" s="51" t="s">
        <v>36</v>
      </c>
      <c r="C38" s="48" t="s">
        <v>78</v>
      </c>
      <c r="D38" s="41">
        <v>1</v>
      </c>
      <c r="E38" s="37" t="s">
        <v>25</v>
      </c>
      <c r="F38" s="38">
        <v>5200</v>
      </c>
      <c r="G38" s="38">
        <v>5200</v>
      </c>
      <c r="H38" s="38">
        <v>3800</v>
      </c>
      <c r="I38" s="40">
        <f t="shared" si="1"/>
        <v>4733.333333333333</v>
      </c>
      <c r="J38" s="19">
        <f t="shared" si="2"/>
        <v>808.29037686547758</v>
      </c>
      <c r="K38" s="19">
        <f t="shared" si="0"/>
        <v>17.076557257721358</v>
      </c>
      <c r="L38" s="52">
        <f t="shared" si="3"/>
        <v>4733.333333333333</v>
      </c>
      <c r="Q38" s="42"/>
      <c r="S38" s="42"/>
    </row>
    <row r="39" spans="1:19" s="12" customFormat="1" ht="69.75" customHeight="1" thickBot="1" x14ac:dyDescent="0.25">
      <c r="A39" s="36">
        <v>32</v>
      </c>
      <c r="B39" s="51" t="s">
        <v>37</v>
      </c>
      <c r="C39" s="48" t="s">
        <v>78</v>
      </c>
      <c r="D39" s="41">
        <v>1</v>
      </c>
      <c r="E39" s="37" t="s">
        <v>25</v>
      </c>
      <c r="F39" s="38">
        <v>250</v>
      </c>
      <c r="G39" s="38">
        <v>250</v>
      </c>
      <c r="H39" s="38">
        <v>180</v>
      </c>
      <c r="I39" s="40">
        <f t="shared" si="1"/>
        <v>226.66666666666666</v>
      </c>
      <c r="J39" s="19">
        <f t="shared" si="2"/>
        <v>40.414518843273747</v>
      </c>
      <c r="K39" s="19">
        <f t="shared" si="0"/>
        <v>17.829934783797242</v>
      </c>
      <c r="L39" s="52">
        <f t="shared" si="3"/>
        <v>226.66666666666666</v>
      </c>
      <c r="Q39" s="42"/>
      <c r="S39" s="42"/>
    </row>
    <row r="40" spans="1:19" s="12" customFormat="1" ht="69.75" customHeight="1" thickBot="1" x14ac:dyDescent="0.25">
      <c r="A40" s="36">
        <v>33</v>
      </c>
      <c r="B40" s="51" t="s">
        <v>58</v>
      </c>
      <c r="C40" s="48" t="s">
        <v>78</v>
      </c>
      <c r="D40" s="41">
        <v>1</v>
      </c>
      <c r="E40" s="37" t="s">
        <v>25</v>
      </c>
      <c r="F40" s="38">
        <v>250</v>
      </c>
      <c r="G40" s="38">
        <v>200</v>
      </c>
      <c r="H40" s="38">
        <v>230</v>
      </c>
      <c r="I40" s="40">
        <f t="shared" si="1"/>
        <v>226.66666666666666</v>
      </c>
      <c r="J40" s="19">
        <f t="shared" si="2"/>
        <v>25.166114784235834</v>
      </c>
      <c r="K40" s="19">
        <f t="shared" si="0"/>
        <v>11.102697698927575</v>
      </c>
      <c r="L40" s="52">
        <f t="shared" si="3"/>
        <v>226.66666666666666</v>
      </c>
      <c r="Q40" s="42"/>
      <c r="S40" s="42"/>
    </row>
    <row r="41" spans="1:19" s="12" customFormat="1" ht="69.75" customHeight="1" thickBot="1" x14ac:dyDescent="0.25">
      <c r="A41" s="36">
        <v>34</v>
      </c>
      <c r="B41" s="51" t="s">
        <v>49</v>
      </c>
      <c r="C41" s="48" t="s">
        <v>78</v>
      </c>
      <c r="D41" s="41">
        <v>1</v>
      </c>
      <c r="E41" s="37" t="s">
        <v>25</v>
      </c>
      <c r="F41" s="38">
        <v>7300</v>
      </c>
      <c r="G41" s="38">
        <v>7300</v>
      </c>
      <c r="H41" s="38">
        <v>6700</v>
      </c>
      <c r="I41" s="40">
        <f t="shared" si="1"/>
        <v>7100</v>
      </c>
      <c r="J41" s="19">
        <f t="shared" si="2"/>
        <v>346.41016151377545</v>
      </c>
      <c r="K41" s="19">
        <f t="shared" si="0"/>
        <v>4.8790163593489497</v>
      </c>
      <c r="L41" s="52">
        <f t="shared" si="3"/>
        <v>7100</v>
      </c>
      <c r="Q41" s="42"/>
      <c r="S41" s="42"/>
    </row>
    <row r="42" spans="1:19" s="12" customFormat="1" ht="69.75" customHeight="1" thickBot="1" x14ac:dyDescent="0.25">
      <c r="A42" s="36">
        <v>35</v>
      </c>
      <c r="B42" s="51" t="s">
        <v>59</v>
      </c>
      <c r="C42" s="48" t="s">
        <v>78</v>
      </c>
      <c r="D42" s="41">
        <v>1</v>
      </c>
      <c r="E42" s="37" t="s">
        <v>25</v>
      </c>
      <c r="F42" s="38">
        <v>1200</v>
      </c>
      <c r="G42" s="38">
        <v>1200</v>
      </c>
      <c r="H42" s="38">
        <v>1000</v>
      </c>
      <c r="I42" s="40">
        <f t="shared" si="1"/>
        <v>1133.3333333333333</v>
      </c>
      <c r="J42" s="19">
        <f t="shared" si="2"/>
        <v>115.47005383792515</v>
      </c>
      <c r="K42" s="19">
        <f t="shared" si="0"/>
        <v>10.188534162169868</v>
      </c>
      <c r="L42" s="52">
        <f t="shared" si="3"/>
        <v>1133.3333333333333</v>
      </c>
      <c r="Q42" s="42"/>
      <c r="S42" s="42"/>
    </row>
    <row r="43" spans="1:19" s="12" customFormat="1" ht="69.75" customHeight="1" thickBot="1" x14ac:dyDescent="0.25">
      <c r="A43" s="36">
        <v>36</v>
      </c>
      <c r="B43" s="51" t="s">
        <v>60</v>
      </c>
      <c r="C43" s="48" t="s">
        <v>78</v>
      </c>
      <c r="D43" s="41">
        <v>1</v>
      </c>
      <c r="E43" s="37" t="s">
        <v>25</v>
      </c>
      <c r="F43" s="38">
        <v>1200</v>
      </c>
      <c r="G43" s="38">
        <v>1200</v>
      </c>
      <c r="H43" s="38">
        <v>1100</v>
      </c>
      <c r="I43" s="40">
        <f t="shared" si="1"/>
        <v>1166.6666666666667</v>
      </c>
      <c r="J43" s="19">
        <f t="shared" si="2"/>
        <v>57.735026918962575</v>
      </c>
      <c r="K43" s="19">
        <f t="shared" si="0"/>
        <v>4.948716593053935</v>
      </c>
      <c r="L43" s="52">
        <f t="shared" si="3"/>
        <v>1166.6666666666667</v>
      </c>
      <c r="Q43" s="42"/>
      <c r="S43" s="42"/>
    </row>
    <row r="44" spans="1:19" s="12" customFormat="1" ht="69.75" customHeight="1" thickBot="1" x14ac:dyDescent="0.25">
      <c r="A44" s="36">
        <v>37</v>
      </c>
      <c r="B44" s="51" t="s">
        <v>61</v>
      </c>
      <c r="C44" s="48" t="s">
        <v>78</v>
      </c>
      <c r="D44" s="41">
        <v>1</v>
      </c>
      <c r="E44" s="37" t="s">
        <v>25</v>
      </c>
      <c r="F44" s="38">
        <v>2800</v>
      </c>
      <c r="G44" s="38">
        <v>2800</v>
      </c>
      <c r="H44" s="38">
        <v>2400</v>
      </c>
      <c r="I44" s="40">
        <f t="shared" si="1"/>
        <v>2666.6666666666665</v>
      </c>
      <c r="J44" s="19">
        <f t="shared" si="2"/>
        <v>230.9401076758503</v>
      </c>
      <c r="K44" s="19">
        <f t="shared" si="0"/>
        <v>8.6602540378443873</v>
      </c>
      <c r="L44" s="52">
        <f t="shared" si="3"/>
        <v>2666.6666666666665</v>
      </c>
      <c r="Q44" s="42"/>
      <c r="S44" s="42"/>
    </row>
    <row r="45" spans="1:19" s="12" customFormat="1" ht="69.75" customHeight="1" thickBot="1" x14ac:dyDescent="0.25">
      <c r="A45" s="36">
        <v>38</v>
      </c>
      <c r="B45" s="51" t="s">
        <v>62</v>
      </c>
      <c r="C45" s="48" t="s">
        <v>78</v>
      </c>
      <c r="D45" s="41">
        <v>1</v>
      </c>
      <c r="E45" s="37" t="s">
        <v>25</v>
      </c>
      <c r="F45" s="38">
        <v>1400</v>
      </c>
      <c r="G45" s="38">
        <v>1400</v>
      </c>
      <c r="H45" s="38">
        <v>1300</v>
      </c>
      <c r="I45" s="40">
        <f>AVERAGE(F45:H45)</f>
        <v>1366.6666666666667</v>
      </c>
      <c r="J45" s="19">
        <f t="shared" si="2"/>
        <v>57.735026918962575</v>
      </c>
      <c r="K45" s="19">
        <f t="shared" si="0"/>
        <v>4.2245141648021391</v>
      </c>
      <c r="L45" s="52">
        <f t="shared" si="3"/>
        <v>1366.6666666666667</v>
      </c>
      <c r="Q45" s="42"/>
      <c r="S45" s="42"/>
    </row>
    <row r="46" spans="1:19" s="12" customFormat="1" ht="69.75" customHeight="1" thickBot="1" x14ac:dyDescent="0.25">
      <c r="A46" s="36">
        <v>39</v>
      </c>
      <c r="B46" s="51" t="s">
        <v>63</v>
      </c>
      <c r="C46" s="48" t="s">
        <v>78</v>
      </c>
      <c r="D46" s="41">
        <v>1</v>
      </c>
      <c r="E46" s="37" t="s">
        <v>25</v>
      </c>
      <c r="F46" s="38">
        <v>1600</v>
      </c>
      <c r="G46" s="38">
        <v>1600</v>
      </c>
      <c r="H46" s="38">
        <v>1600</v>
      </c>
      <c r="I46" s="40">
        <f>AVERAGE(F46:H46)</f>
        <v>1600</v>
      </c>
      <c r="J46" s="19">
        <f t="shared" si="2"/>
        <v>0</v>
      </c>
      <c r="K46" s="19">
        <f t="shared" si="0"/>
        <v>0</v>
      </c>
      <c r="L46" s="52">
        <f t="shared" si="3"/>
        <v>1600</v>
      </c>
      <c r="Q46" s="42"/>
      <c r="S46" s="42"/>
    </row>
    <row r="47" spans="1:19" s="12" customFormat="1" ht="69.75" customHeight="1" thickBot="1" x14ac:dyDescent="0.25">
      <c r="A47" s="36">
        <v>40</v>
      </c>
      <c r="B47" s="51" t="s">
        <v>64</v>
      </c>
      <c r="C47" s="48" t="s">
        <v>78</v>
      </c>
      <c r="D47" s="41">
        <v>1</v>
      </c>
      <c r="E47" s="37" t="s">
        <v>25</v>
      </c>
      <c r="F47" s="38">
        <v>1200</v>
      </c>
      <c r="G47" s="38">
        <v>1200</v>
      </c>
      <c r="H47" s="38">
        <v>1100</v>
      </c>
      <c r="I47" s="40">
        <f t="shared" si="1"/>
        <v>1166.6666666666667</v>
      </c>
      <c r="J47" s="19">
        <f t="shared" si="2"/>
        <v>57.735026918962575</v>
      </c>
      <c r="K47" s="19">
        <f t="shared" si="0"/>
        <v>4.948716593053935</v>
      </c>
      <c r="L47" s="52">
        <f t="shared" ref="L47:L60" si="4">D46*I47</f>
        <v>1166.6666666666667</v>
      </c>
      <c r="Q47" s="42"/>
      <c r="S47" s="42"/>
    </row>
    <row r="48" spans="1:19" s="12" customFormat="1" ht="69.75" customHeight="1" thickBot="1" x14ac:dyDescent="0.25">
      <c r="A48" s="36">
        <v>41</v>
      </c>
      <c r="B48" s="51" t="s">
        <v>65</v>
      </c>
      <c r="C48" s="48" t="s">
        <v>78</v>
      </c>
      <c r="D48" s="41">
        <v>1</v>
      </c>
      <c r="E48" s="37" t="s">
        <v>25</v>
      </c>
      <c r="F48" s="38">
        <v>1800</v>
      </c>
      <c r="G48" s="38">
        <v>1800</v>
      </c>
      <c r="H48" s="38">
        <v>1800</v>
      </c>
      <c r="I48" s="40">
        <f t="shared" si="1"/>
        <v>1800</v>
      </c>
      <c r="J48" s="19">
        <f t="shared" si="2"/>
        <v>0</v>
      </c>
      <c r="K48" s="19">
        <f t="shared" si="0"/>
        <v>0</v>
      </c>
      <c r="L48" s="52">
        <f t="shared" si="4"/>
        <v>1800</v>
      </c>
      <c r="Q48" s="42"/>
      <c r="S48" s="42"/>
    </row>
    <row r="49" spans="1:19" s="12" customFormat="1" ht="69.75" customHeight="1" thickBot="1" x14ac:dyDescent="0.25">
      <c r="A49" s="36">
        <v>42</v>
      </c>
      <c r="B49" s="51" t="s">
        <v>66</v>
      </c>
      <c r="C49" s="48" t="s">
        <v>78</v>
      </c>
      <c r="D49" s="41">
        <v>1</v>
      </c>
      <c r="E49" s="37" t="s">
        <v>25</v>
      </c>
      <c r="F49" s="38">
        <v>500</v>
      </c>
      <c r="G49" s="38">
        <v>500</v>
      </c>
      <c r="H49" s="38">
        <v>350</v>
      </c>
      <c r="I49" s="40">
        <f t="shared" si="1"/>
        <v>450</v>
      </c>
      <c r="J49" s="19">
        <f t="shared" si="2"/>
        <v>86.602540378443862</v>
      </c>
      <c r="K49" s="19">
        <f t="shared" si="0"/>
        <v>19.245008972987527</v>
      </c>
      <c r="L49" s="52">
        <f t="shared" si="4"/>
        <v>450</v>
      </c>
      <c r="Q49" s="42"/>
      <c r="S49" s="42"/>
    </row>
    <row r="50" spans="1:19" s="12" customFormat="1" ht="69.75" customHeight="1" thickBot="1" x14ac:dyDescent="0.25">
      <c r="A50" s="36">
        <v>43</v>
      </c>
      <c r="B50" s="51" t="s">
        <v>67</v>
      </c>
      <c r="C50" s="48" t="s">
        <v>78</v>
      </c>
      <c r="D50" s="41">
        <v>1</v>
      </c>
      <c r="E50" s="37" t="s">
        <v>25</v>
      </c>
      <c r="F50" s="38">
        <v>1400</v>
      </c>
      <c r="G50" s="38">
        <v>1400</v>
      </c>
      <c r="H50" s="38">
        <v>1200</v>
      </c>
      <c r="I50" s="40">
        <f t="shared" si="1"/>
        <v>1333.3333333333333</v>
      </c>
      <c r="J50" s="19">
        <f t="shared" si="2"/>
        <v>115.47005383792515</v>
      </c>
      <c r="K50" s="19">
        <f t="shared" si="0"/>
        <v>8.6602540378443873</v>
      </c>
      <c r="L50" s="52">
        <f t="shared" si="4"/>
        <v>1333.3333333333333</v>
      </c>
      <c r="Q50" s="42"/>
      <c r="S50" s="42"/>
    </row>
    <row r="51" spans="1:19" s="12" customFormat="1" ht="69.75" customHeight="1" thickBot="1" x14ac:dyDescent="0.25">
      <c r="A51" s="36">
        <v>44</v>
      </c>
      <c r="B51" s="51" t="s">
        <v>68</v>
      </c>
      <c r="C51" s="48" t="s">
        <v>78</v>
      </c>
      <c r="D51" s="41">
        <v>1</v>
      </c>
      <c r="E51" s="37" t="s">
        <v>25</v>
      </c>
      <c r="F51" s="38">
        <v>1450</v>
      </c>
      <c r="G51" s="38">
        <v>1450</v>
      </c>
      <c r="H51" s="38">
        <v>1300</v>
      </c>
      <c r="I51" s="40">
        <f t="shared" si="1"/>
        <v>1400</v>
      </c>
      <c r="J51" s="19">
        <f t="shared" si="2"/>
        <v>86.602540378443862</v>
      </c>
      <c r="K51" s="19">
        <f t="shared" si="0"/>
        <v>6.1858957413174185</v>
      </c>
      <c r="L51" s="52">
        <f t="shared" si="4"/>
        <v>1400</v>
      </c>
      <c r="Q51" s="42"/>
      <c r="S51" s="42"/>
    </row>
    <row r="52" spans="1:19" s="12" customFormat="1" ht="69.75" customHeight="1" thickBot="1" x14ac:dyDescent="0.25">
      <c r="A52" s="36">
        <v>45</v>
      </c>
      <c r="B52" s="51" t="s">
        <v>69</v>
      </c>
      <c r="C52" s="48" t="s">
        <v>78</v>
      </c>
      <c r="D52" s="41">
        <v>1</v>
      </c>
      <c r="E52" s="37" t="s">
        <v>25</v>
      </c>
      <c r="F52" s="38">
        <v>1300</v>
      </c>
      <c r="G52" s="38">
        <v>1300</v>
      </c>
      <c r="H52" s="38">
        <v>1200</v>
      </c>
      <c r="I52" s="40">
        <f t="shared" si="1"/>
        <v>1266.6666666666667</v>
      </c>
      <c r="J52" s="19">
        <f t="shared" si="2"/>
        <v>57.735026918962575</v>
      </c>
      <c r="K52" s="19">
        <f t="shared" si="0"/>
        <v>4.5580284409707295</v>
      </c>
      <c r="L52" s="52">
        <f t="shared" si="4"/>
        <v>1266.6666666666667</v>
      </c>
      <c r="Q52" s="42"/>
      <c r="S52" s="42"/>
    </row>
    <row r="53" spans="1:19" s="12" customFormat="1" ht="69.75" customHeight="1" thickBot="1" x14ac:dyDescent="0.25">
      <c r="A53" s="36">
        <v>46</v>
      </c>
      <c r="B53" s="51" t="s">
        <v>70</v>
      </c>
      <c r="C53" s="48" t="s">
        <v>78</v>
      </c>
      <c r="D53" s="41">
        <v>1</v>
      </c>
      <c r="E53" s="37" t="s">
        <v>25</v>
      </c>
      <c r="F53" s="38">
        <v>4100</v>
      </c>
      <c r="G53" s="38">
        <v>4100</v>
      </c>
      <c r="H53" s="38">
        <v>3700</v>
      </c>
      <c r="I53" s="40">
        <f t="shared" si="1"/>
        <v>3966.6666666666665</v>
      </c>
      <c r="J53" s="19">
        <f t="shared" si="2"/>
        <v>230.9401076758503</v>
      </c>
      <c r="K53" s="19">
        <f t="shared" si="0"/>
        <v>5.8220195212399242</v>
      </c>
      <c r="L53" s="52">
        <f t="shared" si="4"/>
        <v>3966.6666666666665</v>
      </c>
      <c r="Q53" s="42"/>
      <c r="S53" s="42"/>
    </row>
    <row r="54" spans="1:19" s="12" customFormat="1" ht="69.75" customHeight="1" thickBot="1" x14ac:dyDescent="0.25">
      <c r="A54" s="36">
        <v>47</v>
      </c>
      <c r="B54" s="51" t="s">
        <v>71</v>
      </c>
      <c r="C54" s="48" t="s">
        <v>78</v>
      </c>
      <c r="D54" s="41">
        <v>1</v>
      </c>
      <c r="E54" s="37" t="s">
        <v>25</v>
      </c>
      <c r="F54" s="38">
        <v>5200</v>
      </c>
      <c r="G54" s="38">
        <v>5200</v>
      </c>
      <c r="H54" s="38">
        <v>4300</v>
      </c>
      <c r="I54" s="40">
        <f t="shared" si="1"/>
        <v>4900</v>
      </c>
      <c r="J54" s="19">
        <f t="shared" si="2"/>
        <v>519.6152422706632</v>
      </c>
      <c r="K54" s="19">
        <f t="shared" si="0"/>
        <v>10.60439269940129</v>
      </c>
      <c r="L54" s="52">
        <f t="shared" si="4"/>
        <v>4900</v>
      </c>
      <c r="Q54" s="42"/>
      <c r="S54" s="42"/>
    </row>
    <row r="55" spans="1:19" s="12" customFormat="1" ht="69.75" customHeight="1" thickBot="1" x14ac:dyDescent="0.25">
      <c r="A55" s="36">
        <v>48</v>
      </c>
      <c r="B55" s="51" t="s">
        <v>72</v>
      </c>
      <c r="C55" s="48" t="s">
        <v>78</v>
      </c>
      <c r="D55" s="41">
        <v>1</v>
      </c>
      <c r="E55" s="37" t="s">
        <v>25</v>
      </c>
      <c r="F55" s="38">
        <v>6200</v>
      </c>
      <c r="G55" s="38">
        <v>6200</v>
      </c>
      <c r="H55" s="38">
        <v>5800</v>
      </c>
      <c r="I55" s="40">
        <f t="shared" si="1"/>
        <v>6066.666666666667</v>
      </c>
      <c r="J55" s="19">
        <f t="shared" si="2"/>
        <v>230.9401076758503</v>
      </c>
      <c r="K55" s="19">
        <f t="shared" si="0"/>
        <v>3.80670507157995</v>
      </c>
      <c r="L55" s="52">
        <f t="shared" si="4"/>
        <v>6066.666666666667</v>
      </c>
      <c r="Q55" s="42"/>
      <c r="S55" s="42"/>
    </row>
    <row r="56" spans="1:19" s="12" customFormat="1" ht="69.75" customHeight="1" thickBot="1" x14ac:dyDescent="0.25">
      <c r="A56" s="36">
        <v>49</v>
      </c>
      <c r="B56" s="51" t="s">
        <v>73</v>
      </c>
      <c r="C56" s="48" t="s">
        <v>78</v>
      </c>
      <c r="D56" s="41">
        <v>1</v>
      </c>
      <c r="E56" s="37" t="s">
        <v>25</v>
      </c>
      <c r="F56" s="38">
        <v>1400</v>
      </c>
      <c r="G56" s="38">
        <v>1400</v>
      </c>
      <c r="H56" s="38">
        <v>1300</v>
      </c>
      <c r="I56" s="40">
        <f t="shared" si="1"/>
        <v>1366.6666666666667</v>
      </c>
      <c r="J56" s="19">
        <f t="shared" si="2"/>
        <v>57.735026918962575</v>
      </c>
      <c r="K56" s="19">
        <f t="shared" si="0"/>
        <v>4.2245141648021391</v>
      </c>
      <c r="L56" s="52">
        <f t="shared" si="4"/>
        <v>1366.6666666666667</v>
      </c>
      <c r="Q56" s="42"/>
      <c r="S56" s="42"/>
    </row>
    <row r="57" spans="1:19" s="12" customFormat="1" ht="69.75" customHeight="1" thickBot="1" x14ac:dyDescent="0.25">
      <c r="A57" s="36">
        <v>50</v>
      </c>
      <c r="B57" s="51" t="s">
        <v>74</v>
      </c>
      <c r="C57" s="48" t="s">
        <v>78</v>
      </c>
      <c r="D57" s="41">
        <v>1</v>
      </c>
      <c r="E57" s="37" t="s">
        <v>25</v>
      </c>
      <c r="F57" s="38">
        <v>700</v>
      </c>
      <c r="G57" s="38">
        <v>700</v>
      </c>
      <c r="H57" s="38">
        <v>600</v>
      </c>
      <c r="I57" s="40">
        <f t="shared" si="1"/>
        <v>666.66666666666663</v>
      </c>
      <c r="J57" s="19">
        <f t="shared" si="2"/>
        <v>57.735026918962575</v>
      </c>
      <c r="K57" s="19">
        <f t="shared" si="0"/>
        <v>8.6602540378443873</v>
      </c>
      <c r="L57" s="52">
        <f t="shared" si="4"/>
        <v>666.66666666666663</v>
      </c>
      <c r="Q57" s="42"/>
      <c r="S57" s="42"/>
    </row>
    <row r="58" spans="1:19" s="12" customFormat="1" ht="69.75" customHeight="1" thickBot="1" x14ac:dyDescent="0.25">
      <c r="A58" s="36">
        <v>51</v>
      </c>
      <c r="B58" s="51" t="s">
        <v>75</v>
      </c>
      <c r="C58" s="48" t="s">
        <v>78</v>
      </c>
      <c r="D58" s="41">
        <v>1</v>
      </c>
      <c r="E58" s="37" t="s">
        <v>25</v>
      </c>
      <c r="F58" s="38">
        <v>1600</v>
      </c>
      <c r="G58" s="38">
        <v>1600</v>
      </c>
      <c r="H58" s="38">
        <v>1400</v>
      </c>
      <c r="I58" s="40">
        <f t="shared" si="1"/>
        <v>1533.3333333333333</v>
      </c>
      <c r="J58" s="19">
        <f t="shared" si="2"/>
        <v>115.47005383792515</v>
      </c>
      <c r="K58" s="19">
        <f t="shared" si="0"/>
        <v>7.5306556850820758</v>
      </c>
      <c r="L58" s="52">
        <f t="shared" si="4"/>
        <v>1533.3333333333333</v>
      </c>
      <c r="Q58" s="42"/>
      <c r="S58" s="42"/>
    </row>
    <row r="59" spans="1:19" s="12" customFormat="1" ht="69.75" customHeight="1" thickBot="1" x14ac:dyDescent="0.25">
      <c r="A59" s="36">
        <v>52</v>
      </c>
      <c r="B59" s="51" t="s">
        <v>76</v>
      </c>
      <c r="C59" s="48" t="s">
        <v>78</v>
      </c>
      <c r="D59" s="41">
        <v>1</v>
      </c>
      <c r="E59" s="37" t="s">
        <v>25</v>
      </c>
      <c r="F59" s="38">
        <v>5200</v>
      </c>
      <c r="G59" s="38">
        <v>5200</v>
      </c>
      <c r="H59" s="38">
        <v>4300</v>
      </c>
      <c r="I59" s="40">
        <f t="shared" si="1"/>
        <v>4900</v>
      </c>
      <c r="J59" s="19">
        <f t="shared" si="2"/>
        <v>519.6152422706632</v>
      </c>
      <c r="K59" s="19">
        <f t="shared" si="0"/>
        <v>10.60439269940129</v>
      </c>
      <c r="L59" s="52">
        <f t="shared" si="4"/>
        <v>4900</v>
      </c>
      <c r="Q59" s="42"/>
      <c r="S59" s="42"/>
    </row>
    <row r="60" spans="1:19" s="12" customFormat="1" ht="69.75" customHeight="1" thickBot="1" x14ac:dyDescent="0.25">
      <c r="A60" s="36">
        <v>53</v>
      </c>
      <c r="B60" s="51" t="s">
        <v>77</v>
      </c>
      <c r="C60" s="48" t="s">
        <v>78</v>
      </c>
      <c r="D60" s="41">
        <v>1</v>
      </c>
      <c r="E60" s="37" t="s">
        <v>25</v>
      </c>
      <c r="F60" s="38">
        <v>5200</v>
      </c>
      <c r="G60" s="38">
        <v>5200</v>
      </c>
      <c r="H60" s="38">
        <v>4100</v>
      </c>
      <c r="I60" s="40">
        <f t="shared" si="1"/>
        <v>4833.333333333333</v>
      </c>
      <c r="J60" s="19">
        <f t="shared" si="2"/>
        <v>635.08529610859034</v>
      </c>
      <c r="K60" s="19">
        <f t="shared" si="0"/>
        <v>13.139695781557043</v>
      </c>
      <c r="L60" s="52">
        <f t="shared" si="4"/>
        <v>4833.333333333333</v>
      </c>
      <c r="Q60" s="42"/>
      <c r="S60" s="42"/>
    </row>
    <row r="61" spans="1:19" s="12" customFormat="1" ht="78" hidden="1" customHeight="1" x14ac:dyDescent="0.2">
      <c r="A61" s="36">
        <v>54</v>
      </c>
      <c r="G61" s="38"/>
      <c r="H61" s="38"/>
      <c r="I61" s="40"/>
      <c r="J61" s="19"/>
      <c r="K61" s="19"/>
      <c r="L61" s="40"/>
      <c r="Q61" s="42"/>
      <c r="S61" s="42"/>
    </row>
    <row r="62" spans="1:19" s="12" customFormat="1" ht="16.5" customHeight="1" x14ac:dyDescent="0.2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39" t="s">
        <v>6</v>
      </c>
      <c r="L62" s="17">
        <f>SUM(L8:L61)</f>
        <v>112451.6666666667</v>
      </c>
      <c r="Q62" s="42"/>
      <c r="S62" s="42"/>
    </row>
    <row r="63" spans="1:19" s="12" customFormat="1" ht="17.100000000000001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9" s="12" customFormat="1" ht="17.100000000000001" customHeight="1" x14ac:dyDescent="0.2">
      <c r="A64" s="62" t="s">
        <v>27</v>
      </c>
      <c r="B64" s="62"/>
      <c r="C64" s="62"/>
      <c r="D64" s="62"/>
      <c r="E64" s="62"/>
      <c r="F64" s="62"/>
      <c r="G64" s="62"/>
      <c r="H64" s="62"/>
      <c r="I64" s="49">
        <f>L8+L61</f>
        <v>875</v>
      </c>
      <c r="J64" s="18" t="s">
        <v>3</v>
      </c>
      <c r="K64" s="18"/>
      <c r="L64" s="18"/>
    </row>
    <row r="65" spans="1:12" ht="18" customHeight="1" x14ac:dyDescent="0.2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10"/>
    </row>
    <row r="66" spans="1:12" ht="16.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10"/>
    </row>
    <row r="67" spans="1:12" ht="17.25" customHeight="1" x14ac:dyDescent="0.2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2" ht="16.5" customHeight="1" x14ac:dyDescent="0.25">
      <c r="B68" s="23"/>
      <c r="C68" s="23"/>
      <c r="D68" s="23"/>
      <c r="E68" s="6"/>
      <c r="F68" s="6"/>
      <c r="G68" s="6"/>
      <c r="H68" s="6"/>
      <c r="I68" s="25"/>
      <c r="J68" s="6"/>
    </row>
    <row r="69" spans="1:12" ht="17.100000000000001" customHeight="1" x14ac:dyDescent="0.25">
      <c r="B69" s="6"/>
      <c r="C69" s="6"/>
      <c r="D69" s="6"/>
      <c r="E69" s="6"/>
      <c r="F69" s="6"/>
      <c r="G69" s="6"/>
      <c r="H69" s="6"/>
      <c r="I69" s="5"/>
      <c r="J69" s="5"/>
    </row>
    <row r="70" spans="1:12" ht="17.100000000000001" customHeight="1" x14ac:dyDescent="0.25">
      <c r="B70" s="23"/>
      <c r="C70" s="23"/>
      <c r="D70" s="27"/>
      <c r="E70" s="27"/>
      <c r="F70" s="5"/>
      <c r="G70" s="26"/>
      <c r="H70" s="5"/>
      <c r="I70" s="5"/>
      <c r="J70" s="5"/>
    </row>
    <row r="71" spans="1:12" ht="17.100000000000001" customHeight="1" x14ac:dyDescent="0.25">
      <c r="B71" s="23"/>
      <c r="C71" s="23"/>
      <c r="D71" s="24"/>
      <c r="E71" s="5"/>
      <c r="F71" s="5"/>
      <c r="G71" s="5"/>
      <c r="H71" s="5"/>
      <c r="I71" s="25"/>
      <c r="J71" s="5"/>
    </row>
    <row r="72" spans="1:12" ht="17.100000000000001" customHeight="1" x14ac:dyDescent="0.25">
      <c r="B72" s="5"/>
      <c r="C72" s="5"/>
      <c r="D72" s="5"/>
      <c r="E72" s="5"/>
      <c r="F72" s="5"/>
      <c r="G72" s="5"/>
      <c r="H72" s="5"/>
      <c r="I72" s="5"/>
      <c r="J72" s="5"/>
    </row>
    <row r="73" spans="1:12" ht="17.100000000000001" customHeight="1" x14ac:dyDescent="0.25">
      <c r="B73" s="23"/>
      <c r="C73" s="23"/>
      <c r="D73" s="27"/>
      <c r="E73" s="27"/>
      <c r="F73" s="5"/>
      <c r="G73" s="26"/>
      <c r="H73" s="5"/>
      <c r="I73" s="5"/>
      <c r="J73" s="5"/>
    </row>
    <row r="74" spans="1:12" ht="17.100000000000001" customHeight="1" x14ac:dyDescent="0.25">
      <c r="B74" s="5"/>
      <c r="C74" s="5"/>
      <c r="D74" s="5"/>
      <c r="E74" s="5"/>
      <c r="F74" s="5"/>
      <c r="G74" s="5"/>
      <c r="H74" s="5"/>
      <c r="I74" s="5"/>
      <c r="J74" s="5"/>
    </row>
    <row r="75" spans="1:12" ht="17.100000000000001" customHeight="1" x14ac:dyDescent="0.25">
      <c r="B75" s="5"/>
      <c r="C75" s="5"/>
      <c r="D75" s="5"/>
      <c r="E75" s="5"/>
      <c r="F75" s="5"/>
      <c r="G75" s="5"/>
      <c r="H75" s="5"/>
      <c r="I75" s="5"/>
      <c r="J75" s="5"/>
    </row>
    <row r="76" spans="1:12" ht="17.100000000000001" customHeight="1" x14ac:dyDescent="0.25">
      <c r="B76" s="5"/>
      <c r="C76" s="5"/>
      <c r="D76" s="5"/>
      <c r="E76" s="5"/>
      <c r="F76" s="5"/>
      <c r="G76" s="5"/>
      <c r="H76" s="5"/>
      <c r="I76" s="5"/>
      <c r="J76" s="5"/>
    </row>
    <row r="77" spans="1:12" ht="18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7.100000000000001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17.100000000000001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7.100000000000001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5" ht="17.100000000000001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5" ht="17.100000000000001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5" ht="17.100000000000001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5" ht="17.100000000000001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5" ht="17.100000000000001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5" ht="17.100000000000001" customHeight="1" x14ac:dyDescent="0.25">
      <c r="A86" s="68"/>
      <c r="B86" s="68"/>
      <c r="C86" s="68"/>
      <c r="D86" s="68"/>
      <c r="E86" s="68"/>
      <c r="F86" s="7"/>
      <c r="G86" s="7"/>
      <c r="H86" s="7"/>
      <c r="I86" s="9"/>
      <c r="J86" s="9"/>
      <c r="K86" s="11"/>
      <c r="L86" s="11"/>
    </row>
    <row r="87" spans="1:15" ht="17.100000000000001" customHeight="1" x14ac:dyDescent="0.25">
      <c r="B87" s="5"/>
      <c r="C87" s="5"/>
      <c r="D87" s="5"/>
      <c r="E87" s="5"/>
      <c r="F87" s="5"/>
      <c r="G87" s="5"/>
      <c r="H87" s="5"/>
      <c r="I87" s="5"/>
      <c r="J87" s="5"/>
    </row>
    <row r="88" spans="1:15" ht="17.100000000000001" customHeight="1" x14ac:dyDescent="0.25">
      <c r="B88" s="5"/>
      <c r="C88" s="5"/>
      <c r="D88" s="5"/>
      <c r="E88" s="5"/>
      <c r="F88" s="5"/>
      <c r="G88" s="5"/>
      <c r="H88" s="5"/>
      <c r="I88" s="5"/>
      <c r="J88" s="5"/>
    </row>
    <row r="89" spans="1:15" ht="17.100000000000001" customHeight="1" x14ac:dyDescent="0.25">
      <c r="B89" s="5"/>
      <c r="C89" s="5"/>
      <c r="D89" s="5"/>
      <c r="E89" s="5"/>
      <c r="F89" s="5"/>
      <c r="G89" s="5"/>
      <c r="H89" s="5"/>
      <c r="I89" s="5"/>
      <c r="J89" s="5"/>
    </row>
    <row r="90" spans="1:15" ht="17.100000000000001" customHeight="1" x14ac:dyDescent="0.2"/>
    <row r="91" spans="1:15" ht="17.100000000000001" customHeight="1" x14ac:dyDescent="0.2"/>
    <row r="92" spans="1:15" ht="17.100000000000001" customHeight="1" x14ac:dyDescent="0.2"/>
    <row r="93" spans="1:15" ht="17.100000000000001" customHeight="1" x14ac:dyDescent="0.2"/>
    <row r="94" spans="1:15" s="1" customFormat="1" ht="33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O94" s="2"/>
    </row>
    <row r="95" spans="1:15" s="1" customFormat="1" ht="33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O95" s="2"/>
    </row>
    <row r="96" spans="1:15" s="3" customFormat="1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O96" s="1"/>
    </row>
    <row r="97" spans="15:15" ht="46.5" customHeight="1" x14ac:dyDescent="0.2">
      <c r="O97" s="3"/>
    </row>
    <row r="98" spans="15:15" ht="14.25" customHeight="1" x14ac:dyDescent="0.2">
      <c r="O98" s="3"/>
    </row>
    <row r="109" spans="15:15" ht="14.25" customHeight="1" x14ac:dyDescent="0.2">
      <c r="O109" s="3"/>
    </row>
    <row r="110" spans="15:15" ht="14.25" customHeight="1" x14ac:dyDescent="0.2">
      <c r="O110" s="3"/>
    </row>
    <row r="111" spans="15:15" ht="14.25" customHeight="1" x14ac:dyDescent="0.2">
      <c r="O111" s="3"/>
    </row>
    <row r="112" spans="15:15" ht="14.25" customHeight="1" x14ac:dyDescent="0.2">
      <c r="O112" s="3"/>
    </row>
    <row r="113" spans="1:15" ht="14.25" customHeight="1" x14ac:dyDescent="0.2">
      <c r="O113" s="3"/>
    </row>
    <row r="114" spans="1:15" ht="14.25" customHeight="1" x14ac:dyDescent="0.2">
      <c r="O114" s="3"/>
    </row>
    <row r="115" spans="1:15" ht="14.25" customHeight="1" x14ac:dyDescent="0.2">
      <c r="O115" s="3"/>
    </row>
    <row r="116" spans="1:15" ht="14.25" customHeight="1" x14ac:dyDescent="0.2">
      <c r="O116" s="3"/>
    </row>
    <row r="117" spans="1:15" ht="18" customHeight="1" x14ac:dyDescent="0.2">
      <c r="O117" s="3"/>
    </row>
    <row r="118" spans="1:15" s="4" customFormat="1" ht="6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O118" s="2"/>
    </row>
  </sheetData>
  <mergeCells count="10">
    <mergeCell ref="A86:E86"/>
    <mergeCell ref="B6:D6"/>
    <mergeCell ref="I6:K6"/>
    <mergeCell ref="A6:A7"/>
    <mergeCell ref="E6:E7"/>
    <mergeCell ref="B1:L1"/>
    <mergeCell ref="A64:H64"/>
    <mergeCell ref="A2:L3"/>
    <mergeCell ref="A5:L5"/>
    <mergeCell ref="F6:H6"/>
  </mergeCells>
  <phoneticPr fontId="10" type="noConversion"/>
  <pageMargins left="0.31496062992125984" right="0.31496062992125984" top="0.15748031496062992" bottom="0.15748031496062992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 НМЦК</vt:lpstr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Бочкин Павел Димитриевич</cp:lastModifiedBy>
  <cp:lastPrinted>2025-06-03T07:29:00Z</cp:lastPrinted>
  <dcterms:created xsi:type="dcterms:W3CDTF">2014-01-15T18:15:09Z</dcterms:created>
  <dcterms:modified xsi:type="dcterms:W3CDTF">2026-10-14T05:25:44Z</dcterms:modified>
</cp:coreProperties>
</file>